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universidadedosacores-my.sharepoint.com/personal/cintia_rr_machado_uac_pt/Documents/Area de Trabalho/RH/Balanço Social/"/>
    </mc:Choice>
  </mc:AlternateContent>
  <xr:revisionPtr revIDLastSave="0" documentId="13_ncr:1_{52840428-CB6D-4B71-8C79-F6F404D57BD0}" xr6:coauthVersionLast="47" xr6:coauthVersionMax="47" xr10:uidLastSave="{00000000-0000-0000-0000-000000000000}"/>
  <workbookProtection workbookAlgorithmName="SHA-512" workbookHashValue="8s3Y+v5oMpP///GA3mMs+jeUfgvrVP1ZxMNo6Bcsj0F43m0OPpqZoe8CUCVPtpiJ7mEyTofz6WUgvQYrrm01Sg==" workbookSaltValue="wCIXiF4JBCBgIYzhcWXX6g==" workbookSpinCount="100000" lockStructure="1"/>
  <bookViews>
    <workbookView xWindow="-120" yWindow="-120" windowWidth="29040" windowHeight="15720" tabRatio="939" activeTab="2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87" l="1"/>
  <c r="B21" i="87"/>
  <c r="C48" i="32" l="1"/>
  <c r="C835" i="76"/>
  <c r="B835" i="76"/>
  <c r="C821" i="76"/>
  <c r="B821" i="76"/>
  <c r="C807" i="76"/>
  <c r="B807" i="76"/>
  <c r="C793" i="76"/>
  <c r="B793" i="76"/>
  <c r="C779" i="76"/>
  <c r="B779" i="76"/>
  <c r="C765" i="76"/>
  <c r="B765" i="76"/>
  <c r="C751" i="76"/>
  <c r="B751" i="76"/>
  <c r="C737" i="76"/>
  <c r="B737" i="76"/>
  <c r="C723" i="76"/>
  <c r="B723" i="76"/>
  <c r="C709" i="76"/>
  <c r="B709" i="76"/>
  <c r="C695" i="76"/>
  <c r="B695" i="76"/>
  <c r="C681" i="76"/>
  <c r="B681" i="76"/>
  <c r="C667" i="76"/>
  <c r="B667" i="76"/>
  <c r="C653" i="76"/>
  <c r="B653" i="76"/>
  <c r="C639" i="76"/>
  <c r="B639" i="76"/>
  <c r="C625" i="76"/>
  <c r="B625" i="76"/>
  <c r="C611" i="76"/>
  <c r="B611" i="76"/>
  <c r="C597" i="76"/>
  <c r="B597" i="76"/>
  <c r="C584" i="76"/>
  <c r="B584" i="76"/>
  <c r="C570" i="76"/>
  <c r="B570" i="76"/>
  <c r="C556" i="76"/>
  <c r="B556" i="76"/>
  <c r="C542" i="76"/>
  <c r="B542" i="76"/>
  <c r="C528" i="76"/>
  <c r="B528" i="76"/>
  <c r="C514" i="76"/>
  <c r="B514" i="76"/>
  <c r="C500" i="76"/>
  <c r="B500" i="76"/>
  <c r="C486" i="76"/>
  <c r="B486" i="76"/>
  <c r="C472" i="76"/>
  <c r="B472" i="76"/>
  <c r="C458" i="76"/>
  <c r="B458" i="76"/>
  <c r="C444" i="76"/>
  <c r="B444" i="76"/>
  <c r="C430" i="76"/>
  <c r="B430" i="76"/>
  <c r="C416" i="76"/>
  <c r="B416" i="76"/>
  <c r="C402" i="76"/>
  <c r="B402" i="76"/>
  <c r="C389" i="76"/>
  <c r="B389" i="76"/>
  <c r="C375" i="76" l="1"/>
  <c r="B375" i="76"/>
  <c r="C361" i="76"/>
  <c r="B361" i="76"/>
  <c r="C347" i="76"/>
  <c r="B347" i="76"/>
  <c r="C333" i="76"/>
  <c r="B333" i="76"/>
  <c r="B14" i="1"/>
  <c r="B13" i="1"/>
  <c r="AC50" i="72" l="1"/>
  <c r="AB50" i="72"/>
  <c r="AD50" i="72" s="1"/>
  <c r="AC49" i="72"/>
  <c r="AB49" i="72"/>
  <c r="AD49" i="72" s="1"/>
  <c r="AC48" i="72"/>
  <c r="AB48" i="72"/>
  <c r="AC47" i="72"/>
  <c r="AB47" i="72"/>
  <c r="AD47" i="72" s="1"/>
  <c r="AC46" i="72"/>
  <c r="AB46" i="72"/>
  <c r="AC45" i="72"/>
  <c r="AD45" i="72" s="1"/>
  <c r="AB45" i="72"/>
  <c r="AC44" i="72"/>
  <c r="AB44" i="72"/>
  <c r="AD44" i="72" s="1"/>
  <c r="AC43" i="72"/>
  <c r="AB43" i="72"/>
  <c r="AD43" i="72" s="1"/>
  <c r="AC42" i="72"/>
  <c r="AB42" i="72"/>
  <c r="AC41" i="72"/>
  <c r="AB41" i="72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D36" i="72" s="1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C30" i="72"/>
  <c r="AB30" i="72"/>
  <c r="AC29" i="72"/>
  <c r="AB29" i="72"/>
  <c r="AD29" i="72" s="1"/>
  <c r="AC28" i="72"/>
  <c r="AB28" i="72"/>
  <c r="AD28" i="72" s="1"/>
  <c r="AC27" i="72"/>
  <c r="AB27" i="72"/>
  <c r="AD27" i="72" s="1"/>
  <c r="AC26" i="72"/>
  <c r="AB26" i="72"/>
  <c r="AC25" i="72"/>
  <c r="AB25" i="72"/>
  <c r="AC24" i="72"/>
  <c r="AB24" i="72"/>
  <c r="AC23" i="72"/>
  <c r="AB23" i="72"/>
  <c r="AC22" i="72"/>
  <c r="AB22" i="72"/>
  <c r="AC21" i="72"/>
  <c r="AB21" i="72"/>
  <c r="AD21" i="72" s="1"/>
  <c r="AC20" i="72"/>
  <c r="AB20" i="72"/>
  <c r="AD20" i="72" s="1"/>
  <c r="AC19" i="72"/>
  <c r="AB19" i="72"/>
  <c r="AC18" i="72"/>
  <c r="AB18" i="72"/>
  <c r="AC17" i="72"/>
  <c r="AB17" i="72"/>
  <c r="AC16" i="72"/>
  <c r="AB16" i="72"/>
  <c r="AC15" i="72"/>
  <c r="AB15" i="72"/>
  <c r="AC14" i="72"/>
  <c r="AB14" i="72"/>
  <c r="AC13" i="72"/>
  <c r="AB13" i="72"/>
  <c r="AC12" i="72"/>
  <c r="AB12" i="72"/>
  <c r="AC11" i="72"/>
  <c r="AB11" i="72"/>
  <c r="AD11" i="72" s="1"/>
  <c r="AC10" i="72"/>
  <c r="AB10" i="72"/>
  <c r="AC9" i="72"/>
  <c r="AB9" i="72"/>
  <c r="AC8" i="72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15" i="72" l="1"/>
  <c r="AD8" i="72"/>
  <c r="AD18" i="72"/>
  <c r="AD22" i="72"/>
  <c r="AD17" i="72"/>
  <c r="AD14" i="72"/>
  <c r="AD13" i="72"/>
  <c r="AD10" i="72"/>
  <c r="AD19" i="72"/>
  <c r="AD24" i="72"/>
  <c r="AD40" i="72"/>
  <c r="AD46" i="72"/>
  <c r="AD25" i="72"/>
  <c r="AD30" i="72"/>
  <c r="AD41" i="72"/>
  <c r="AD9" i="72"/>
  <c r="AD26" i="72"/>
  <c r="AD31" i="72"/>
  <c r="AD42" i="72"/>
  <c r="AD48" i="72"/>
  <c r="AD16" i="72"/>
  <c r="AD32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X6" i="32"/>
  <c r="Y6" i="63" s="1"/>
  <c r="Y6" i="32"/>
  <c r="AF9" i="72" s="1"/>
  <c r="X7" i="32"/>
  <c r="W7" i="62" s="1"/>
  <c r="Y7" i="32"/>
  <c r="T7" i="71" s="1"/>
  <c r="X8" i="32"/>
  <c r="S8" i="71" s="1"/>
  <c r="Y8" i="32"/>
  <c r="X9" i="32"/>
  <c r="Y9" i="32"/>
  <c r="T9" i="71" s="1"/>
  <c r="X10" i="32"/>
  <c r="Y10" i="63" s="1"/>
  <c r="Y10" i="32"/>
  <c r="X10" i="62" s="1"/>
  <c r="X11" i="32"/>
  <c r="Y11" i="32"/>
  <c r="AD11" i="61" s="1"/>
  <c r="X12" i="32"/>
  <c r="Y12" i="63" s="1"/>
  <c r="Y12" i="32"/>
  <c r="AF15" i="72" s="1"/>
  <c r="X13" i="32"/>
  <c r="Y13" i="32"/>
  <c r="X14" i="32"/>
  <c r="Y14" i="32"/>
  <c r="AF17" i="72" s="1"/>
  <c r="X15" i="32"/>
  <c r="Y15" i="32"/>
  <c r="X16" i="32"/>
  <c r="S16" i="71" s="1"/>
  <c r="Y16" i="32"/>
  <c r="X17" i="32"/>
  <c r="Y17" i="32"/>
  <c r="X18" i="32"/>
  <c r="W18" i="62" s="1"/>
  <c r="Y18" i="32"/>
  <c r="X19" i="32"/>
  <c r="Y19" i="32"/>
  <c r="AF22" i="72" s="1"/>
  <c r="X20" i="32"/>
  <c r="Y20" i="63" s="1"/>
  <c r="Y20" i="32"/>
  <c r="X21" i="32"/>
  <c r="AE24" i="72" s="1"/>
  <c r="Y21" i="32"/>
  <c r="AF24" i="72" s="1"/>
  <c r="X22" i="32"/>
  <c r="W22" i="62" s="1"/>
  <c r="Y22" i="32"/>
  <c r="X23" i="32"/>
  <c r="Y23" i="32"/>
  <c r="X24" i="32"/>
  <c r="Y24" i="63" s="1"/>
  <c r="Y24" i="32"/>
  <c r="X25" i="32"/>
  <c r="Y25" i="32"/>
  <c r="X26" i="32"/>
  <c r="W26" i="62" s="1"/>
  <c r="Y26" i="32"/>
  <c r="X27" i="32"/>
  <c r="Y27" i="32"/>
  <c r="X28" i="32"/>
  <c r="Y28" i="63" s="1"/>
  <c r="Y28" i="32"/>
  <c r="AF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T5" i="71" s="1"/>
  <c r="X5" i="32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N10" i="73" s="1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R41" i="71" s="1"/>
  <c r="Q40" i="71"/>
  <c r="P40" i="71"/>
  <c r="Q39" i="71"/>
  <c r="P39" i="71"/>
  <c r="Q38" i="71"/>
  <c r="P38" i="71"/>
  <c r="Q37" i="71"/>
  <c r="P37" i="71"/>
  <c r="Q36" i="71"/>
  <c r="P36" i="71"/>
  <c r="Q35" i="71"/>
  <c r="P35" i="71"/>
  <c r="R35" i="71" s="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R17" i="71" s="1"/>
  <c r="Q16" i="71"/>
  <c r="P16" i="71"/>
  <c r="Q15" i="71"/>
  <c r="P15" i="71"/>
  <c r="Q14" i="71"/>
  <c r="P14" i="71"/>
  <c r="Q13" i="71"/>
  <c r="P13" i="71"/>
  <c r="Q12" i="71"/>
  <c r="P12" i="71"/>
  <c r="Q11" i="71"/>
  <c r="P11" i="7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X6" i="63" s="1"/>
  <c r="V6" i="63"/>
  <c r="W5" i="63"/>
  <c r="X5" i="63" s="1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AB12" i="61" s="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AG10" i="72" s="1"/>
  <c r="Z11" i="32"/>
  <c r="AG14" i="72" s="1"/>
  <c r="Z17" i="32"/>
  <c r="Y17" i="62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B48" i="32"/>
  <c r="Z41" i="32"/>
  <c r="AG44" i="72" s="1"/>
  <c r="Z25" i="32"/>
  <c r="A2" i="2"/>
  <c r="R35" i="66"/>
  <c r="Z28" i="67"/>
  <c r="AF27" i="68"/>
  <c r="AF39" i="68"/>
  <c r="AF43" i="68"/>
  <c r="R13" i="71"/>
  <c r="R18" i="71"/>
  <c r="N14" i="73"/>
  <c r="H21" i="74"/>
  <c r="H25" i="74"/>
  <c r="H29" i="74"/>
  <c r="H33" i="74"/>
  <c r="H37" i="74"/>
  <c r="H45" i="74"/>
  <c r="AD5" i="75"/>
  <c r="AD9" i="75"/>
  <c r="AD17" i="75"/>
  <c r="N4" i="73"/>
  <c r="AG34" i="72"/>
  <c r="AE31" i="61"/>
  <c r="AG40" i="72"/>
  <c r="AA37" i="63"/>
  <c r="AE37" i="61"/>
  <c r="AG46" i="72"/>
  <c r="AE43" i="61"/>
  <c r="Y29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AF37" i="72"/>
  <c r="T22" i="71"/>
  <c r="AF18" i="72"/>
  <c r="T15" i="71"/>
  <c r="Z15" i="63"/>
  <c r="X15" i="62"/>
  <c r="AD15" i="61"/>
  <c r="AF14" i="72"/>
  <c r="T11" i="71"/>
  <c r="Z11" i="63"/>
  <c r="X11" i="62"/>
  <c r="AF10" i="72"/>
  <c r="Z7" i="63"/>
  <c r="X7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9" i="72"/>
  <c r="S36" i="71"/>
  <c r="AC36" i="61"/>
  <c r="AE36" i="72"/>
  <c r="S33" i="71"/>
  <c r="Y33" i="63"/>
  <c r="W33" i="62"/>
  <c r="AC33" i="61"/>
  <c r="AE34" i="72"/>
  <c r="S31" i="71"/>
  <c r="Y31" i="63"/>
  <c r="W31" i="62"/>
  <c r="AC31" i="61"/>
  <c r="S30" i="71"/>
  <c r="Y30" i="63"/>
  <c r="AE31" i="72"/>
  <c r="S28" i="71"/>
  <c r="AC28" i="61"/>
  <c r="AE28" i="72"/>
  <c r="S25" i="71"/>
  <c r="Y25" i="63"/>
  <c r="W25" i="62"/>
  <c r="AC25" i="61"/>
  <c r="AE26" i="72"/>
  <c r="S23" i="71"/>
  <c r="Y23" i="63"/>
  <c r="W23" i="62"/>
  <c r="AC23" i="61"/>
  <c r="S22" i="71"/>
  <c r="Y22" i="63"/>
  <c r="AE19" i="72"/>
  <c r="W16" i="62"/>
  <c r="AC16" i="61"/>
  <c r="AE18" i="72"/>
  <c r="S15" i="71"/>
  <c r="Y15" i="63"/>
  <c r="W15" i="62"/>
  <c r="AC15" i="61"/>
  <c r="AE16" i="72"/>
  <c r="S13" i="71"/>
  <c r="Y13" i="63"/>
  <c r="W13" i="62"/>
  <c r="AC13" i="61"/>
  <c r="AE11" i="72"/>
  <c r="W8" i="62"/>
  <c r="AC8" i="61"/>
  <c r="AE10" i="72"/>
  <c r="S7" i="71"/>
  <c r="Y7" i="63"/>
  <c r="AC7" i="61"/>
  <c r="AE8" i="72"/>
  <c r="S5" i="71"/>
  <c r="Y5" i="63"/>
  <c r="W5" i="62"/>
  <c r="AC5" i="61"/>
  <c r="AA53" i="63"/>
  <c r="AE53" i="61"/>
  <c r="Y41" i="62"/>
  <c r="AF46" i="72"/>
  <c r="T43" i="71"/>
  <c r="Z43" i="63"/>
  <c r="X43" i="62"/>
  <c r="AD43" i="61"/>
  <c r="AF44" i="72"/>
  <c r="T41" i="71"/>
  <c r="Z41" i="63"/>
  <c r="X41" i="62"/>
  <c r="AD41" i="61"/>
  <c r="AF42" i="72"/>
  <c r="T39" i="71"/>
  <c r="Z39" i="63"/>
  <c r="X39" i="62"/>
  <c r="AD39" i="61"/>
  <c r="AF40" i="72"/>
  <c r="T37" i="71"/>
  <c r="Z37" i="63"/>
  <c r="X37" i="62"/>
  <c r="AD37" i="61"/>
  <c r="AF38" i="72"/>
  <c r="T35" i="71"/>
  <c r="Z35" i="63"/>
  <c r="X35" i="62"/>
  <c r="AD35" i="61"/>
  <c r="AF36" i="72"/>
  <c r="T33" i="71"/>
  <c r="Z33" i="63"/>
  <c r="X33" i="62"/>
  <c r="AD33" i="61"/>
  <c r="AF34" i="72"/>
  <c r="T31" i="71"/>
  <c r="Z31" i="63"/>
  <c r="X31" i="62"/>
  <c r="AD31" i="61"/>
  <c r="AF32" i="72"/>
  <c r="T29" i="71"/>
  <c r="Z29" i="63"/>
  <c r="X29" i="62"/>
  <c r="AD29" i="61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T21" i="71"/>
  <c r="Z21" i="63"/>
  <c r="X21" i="62"/>
  <c r="AD21" i="61"/>
  <c r="T19" i="71"/>
  <c r="AF20" i="72"/>
  <c r="T17" i="71"/>
  <c r="Z17" i="63"/>
  <c r="X17" i="62"/>
  <c r="AD17" i="61"/>
  <c r="AF16" i="72"/>
  <c r="T13" i="71"/>
  <c r="Z13" i="63"/>
  <c r="X13" i="62"/>
  <c r="AD13" i="61"/>
  <c r="AD9" i="61"/>
  <c r="Z4" i="63"/>
  <c r="X4" i="6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3" i="72"/>
  <c r="S40" i="71"/>
  <c r="AC40" i="61"/>
  <c r="AE40" i="72"/>
  <c r="S37" i="71"/>
  <c r="Y37" i="63"/>
  <c r="W37" i="62"/>
  <c r="AC37" i="61"/>
  <c r="AE38" i="72"/>
  <c r="S35" i="71"/>
  <c r="Y35" i="63"/>
  <c r="W35" i="62"/>
  <c r="AC35" i="61"/>
  <c r="S34" i="71"/>
  <c r="Y34" i="63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AE27" i="72"/>
  <c r="S24" i="71"/>
  <c r="AC24" i="61"/>
  <c r="S21" i="71"/>
  <c r="Y21" i="63"/>
  <c r="AC21" i="61"/>
  <c r="AE22" i="72"/>
  <c r="S19" i="71"/>
  <c r="Y19" i="63"/>
  <c r="W19" i="62"/>
  <c r="AC19" i="61"/>
  <c r="S18" i="71"/>
  <c r="Y18" i="63"/>
  <c r="AE20" i="72"/>
  <c r="S17" i="71"/>
  <c r="Y17" i="63"/>
  <c r="W17" i="62"/>
  <c r="AC17" i="61"/>
  <c r="S14" i="71"/>
  <c r="Y14" i="63"/>
  <c r="AE15" i="72"/>
  <c r="AE14" i="72"/>
  <c r="S11" i="71"/>
  <c r="Y11" i="63"/>
  <c r="W11" i="62"/>
  <c r="AC11" i="61"/>
  <c r="AE12" i="72"/>
  <c r="S9" i="71"/>
  <c r="Y9" i="63"/>
  <c r="W9" i="62"/>
  <c r="AC9" i="61"/>
  <c r="S6" i="71"/>
  <c r="AC6" i="61"/>
  <c r="X23" i="63"/>
  <c r="X37" i="63"/>
  <c r="R21" i="71"/>
  <c r="R45" i="71"/>
  <c r="R46" i="71"/>
  <c r="X13" i="63"/>
  <c r="AB24" i="61"/>
  <c r="AB51" i="72"/>
  <c r="AE52" i="61" l="1"/>
  <c r="AE23" i="72"/>
  <c r="R11" i="71"/>
  <c r="Q48" i="71"/>
  <c r="X11" i="63"/>
  <c r="AD48" i="68"/>
  <c r="R19" i="66"/>
  <c r="W21" i="62"/>
  <c r="AC20" i="61"/>
  <c r="S20" i="71"/>
  <c r="X19" i="62"/>
  <c r="AC12" i="61"/>
  <c r="S12" i="71"/>
  <c r="AD19" i="61"/>
  <c r="Z19" i="32"/>
  <c r="AG22" i="72" s="1"/>
  <c r="Z19" i="63"/>
  <c r="Z14" i="32"/>
  <c r="U14" i="71" s="1"/>
  <c r="U11" i="71"/>
  <c r="AC10" i="61"/>
  <c r="S10" i="71"/>
  <c r="AE13" i="72"/>
  <c r="Z9" i="63"/>
  <c r="X9" i="62"/>
  <c r="AF12" i="72"/>
  <c r="AD7" i="61"/>
  <c r="U7" i="71"/>
  <c r="AE9" i="72"/>
  <c r="AF8" i="72"/>
  <c r="X5" i="62"/>
  <c r="Z5" i="63"/>
  <c r="Y11" i="62"/>
  <c r="X36" i="63"/>
  <c r="AE11" i="61"/>
  <c r="X48" i="67"/>
  <c r="R4" i="71"/>
  <c r="P48" i="71"/>
  <c r="V19" i="62"/>
  <c r="Z44" i="67"/>
  <c r="AF31" i="68"/>
  <c r="R7" i="71"/>
  <c r="R19" i="71"/>
  <c r="R25" i="71"/>
  <c r="R37" i="71"/>
  <c r="R43" i="71"/>
  <c r="Z5" i="32"/>
  <c r="AE5" i="61" s="1"/>
  <c r="Z23" i="32"/>
  <c r="Z47" i="32"/>
  <c r="X9" i="63"/>
  <c r="N45" i="70"/>
  <c r="V21" i="62"/>
  <c r="W54" i="63"/>
  <c r="I48" i="64"/>
  <c r="AA54" i="65"/>
  <c r="N4" i="70"/>
  <c r="N10" i="70"/>
  <c r="R9" i="71"/>
  <c r="R15" i="71"/>
  <c r="R33" i="71"/>
  <c r="R39" i="71"/>
  <c r="Z39" i="32"/>
  <c r="Z33" i="32"/>
  <c r="Z27" i="32"/>
  <c r="Z21" i="32"/>
  <c r="Z15" i="32"/>
  <c r="AE15" i="61" s="1"/>
  <c r="Z9" i="32"/>
  <c r="AE9" i="61" s="1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6" i="62" s="1"/>
  <c r="AG29" i="72"/>
  <c r="X52" i="63"/>
  <c r="V54" i="63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U20" i="71" s="1"/>
  <c r="X20" i="62"/>
  <c r="T20" i="71"/>
  <c r="Z16" i="32"/>
  <c r="AA16" i="63" s="1"/>
  <c r="AF19" i="72"/>
  <c r="AD16" i="61"/>
  <c r="Z16" i="63"/>
  <c r="Z12" i="32"/>
  <c r="T12" i="71"/>
  <c r="X12" i="62"/>
  <c r="Z10" i="32"/>
  <c r="AE10" i="61" s="1"/>
  <c r="AF13" i="72"/>
  <c r="AD10" i="61"/>
  <c r="Z10" i="63"/>
  <c r="Z8" i="32"/>
  <c r="AE8" i="61" s="1"/>
  <c r="Z8" i="63"/>
  <c r="AF11" i="72"/>
  <c r="AD8" i="61"/>
  <c r="Z6" i="32"/>
  <c r="AG9" i="72" s="1"/>
  <c r="T6" i="71"/>
  <c r="Y48" i="32"/>
  <c r="W49" i="63" s="1"/>
  <c r="X6" i="62"/>
  <c r="AE7" i="72"/>
  <c r="X8" i="62"/>
  <c r="T10" i="71"/>
  <c r="X16" i="62"/>
  <c r="AD20" i="61"/>
  <c r="AF39" i="72"/>
  <c r="T40" i="71"/>
  <c r="X46" i="62"/>
  <c r="Z26" i="63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" i="68"/>
  <c r="AE13" i="61"/>
  <c r="AE7" i="61"/>
  <c r="AA7" i="63"/>
  <c r="U44" i="71"/>
  <c r="U25" i="71"/>
  <c r="W48" i="63"/>
  <c r="X4" i="63"/>
  <c r="N27" i="70"/>
  <c r="L48" i="70"/>
  <c r="D53" i="32"/>
  <c r="AB55" i="61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A5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E45" i="61"/>
  <c r="AA45" i="63"/>
  <c r="AE29" i="61"/>
  <c r="AA29" i="63"/>
  <c r="AA43" i="63"/>
  <c r="AE6" i="61"/>
  <c r="U9" i="71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13" i="71"/>
  <c r="AA13" i="63"/>
  <c r="Y22" i="62"/>
  <c r="AE44" i="61"/>
  <c r="AA44" i="63"/>
  <c r="AE41" i="61"/>
  <c r="AA41" i="63"/>
  <c r="AE25" i="61"/>
  <c r="AA25" i="63"/>
  <c r="Y43" i="62"/>
  <c r="AG31" i="72"/>
  <c r="Y31" i="62"/>
  <c r="H48" i="64"/>
  <c r="T48" i="62"/>
  <c r="AC51" i="72"/>
  <c r="AD51" i="72" s="1"/>
  <c r="AB54" i="65" l="1"/>
  <c r="J54" i="64"/>
  <c r="AB54" i="61"/>
  <c r="X55" i="63"/>
  <c r="N48" i="73"/>
  <c r="R48" i="71"/>
  <c r="X48" i="63"/>
  <c r="AF48" i="68"/>
  <c r="R48" i="66"/>
  <c r="J48" i="64"/>
  <c r="AB48" i="61"/>
  <c r="AE14" i="61"/>
  <c r="AG17" i="72"/>
  <c r="Y14" i="62"/>
  <c r="AA14" i="63"/>
  <c r="U19" i="71"/>
  <c r="Y19" i="62"/>
  <c r="AA19" i="63"/>
  <c r="P49" i="71"/>
  <c r="AA10" i="63"/>
  <c r="AB52" i="72"/>
  <c r="T49" i="62"/>
  <c r="Z48" i="32"/>
  <c r="AB49" i="61" s="1"/>
  <c r="B30" i="77"/>
  <c r="Z49" i="61"/>
  <c r="Q49" i="71"/>
  <c r="Y6" i="62"/>
  <c r="AA15" i="63"/>
  <c r="U4" i="71"/>
  <c r="AE26" i="61"/>
  <c r="AG18" i="72"/>
  <c r="Y15" i="62"/>
  <c r="U15" i="71"/>
  <c r="AE33" i="61"/>
  <c r="U33" i="71"/>
  <c r="AG36" i="72"/>
  <c r="AA33" i="63"/>
  <c r="Y33" i="62"/>
  <c r="U34" i="71"/>
  <c r="AG42" i="72"/>
  <c r="U39" i="71"/>
  <c r="U27" i="71"/>
  <c r="AG30" i="72"/>
  <c r="AA27" i="63"/>
  <c r="AE27" i="61"/>
  <c r="AG50" i="72"/>
  <c r="U47" i="71"/>
  <c r="AA47" i="63"/>
  <c r="AE47" i="61"/>
  <c r="Y47" i="62"/>
  <c r="AA9" i="63"/>
  <c r="N48" i="70"/>
  <c r="AA8" i="63"/>
  <c r="AA38" i="63"/>
  <c r="AG26" i="72"/>
  <c r="Y23" i="62"/>
  <c r="U23" i="71"/>
  <c r="AE4" i="61"/>
  <c r="AG24" i="72"/>
  <c r="U21" i="71"/>
  <c r="AA21" i="63"/>
  <c r="Y21" i="62"/>
  <c r="AE21" i="61"/>
  <c r="AA26" i="63"/>
  <c r="Y4" i="62"/>
  <c r="AG8" i="72"/>
  <c r="Y5" i="62"/>
  <c r="U5" i="71"/>
  <c r="U26" i="71"/>
  <c r="Y27" i="62"/>
  <c r="AG7" i="72"/>
  <c r="X54" i="63"/>
  <c r="AG12" i="72"/>
  <c r="Y9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V49" i="62" l="1"/>
  <c r="R49" i="71"/>
  <c r="D30" i="77"/>
  <c r="X49" i="63"/>
  <c r="AD52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4CDFDAE3-8488-4CAD-8BD2-1FE02E6108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A5A9674D-1E77-4B84-A983-1DE82778B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27E35DFC-345F-45E9-9C9F-56F13E7A0E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24128481-12DC-4ADA-9037-693AF4775F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F591D04D-73F6-4FF7-BBC0-EC86C8CA31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7DF39F51-B585-47B0-A9AB-509CE65792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24DA803C-ADC3-4FF2-A5C1-8838A24AF9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4956366-9705-4FB9-9152-C8E8FF6FF8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965334DF-5BE1-491F-A078-D6F88CCA5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885BA697-9EF8-494E-91FE-BD35C79217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C0C7DCC8-2379-443E-BCF5-8929AABABA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5467C54-4580-463E-809C-EB40FA2E72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D943E739-118C-4C51-9B59-55E829BE3A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A90E84C9-5819-42BF-B5D1-C7DFDF564E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69409CAC-AE8F-47EC-8A02-57B8A838AF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688B8A5A-1996-4B4F-9CE6-057E2FF20C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AF8462C0-F6AF-4514-AE59-91D3A4481E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771330DD-7329-4554-B36D-D7331FA192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B51B283D-C0D2-443A-9BD7-8870A3B68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382AEB27-11D8-425E-AF54-911F83672D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E4B320A-88D1-46F5-8A39-3F8BE99F0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48D8A875-6C99-412D-B42E-8B0684AAF6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20A04D00-A489-4444-8084-E948E5717D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28458AEE-0A76-4DE5-AB25-06B59E2F38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788BD3CC-4A64-4506-9F2D-FB44723B59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7DBE49F9-6701-44DC-AB7A-52D2C0DBF1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8A25B200-BABD-448B-9ED4-53395A3151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582AE5C7-8DCA-4A76-B60D-C30E12462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792B7D49-74FF-4278-A674-F2C2903D35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906AF651-BE8D-48EA-80D0-924790EB5E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D089D7A8-3799-4007-8F11-9CCFD46AB1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EC8E8B89-5F2B-4F3D-BFBC-0BF41BE380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6D47B060-C5FC-4725-8EE9-A0ED0961F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31B2441E-6908-45D1-9742-3FEAFFB0154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E8EAEFAF-C981-4F36-8B8C-70C86C1AB0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6834378C-B715-4E33-BC2F-EB1ECF846B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549DC46F-0FBF-480D-A4C9-A5C2FDD18F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FDAF50EC-E78A-4495-BE69-D7FABCEA2F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EA6114F7-DB2E-4D35-939B-DC09CD41F6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40FB0760-F28D-4AEA-9B4A-53C047DF52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A1EA901D-21C8-453B-B4CE-B75E0AE27B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5E1F7B7A-13D4-4915-8435-916CBFDE1E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4DD85AD4-7D84-42B6-AEBA-3410B26BB9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60AA1901-5ADE-466E-90EC-47F8C25A99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62943EBA-DF5D-41F3-9382-1E2A06E2DB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69210E13-9FA2-4F67-9E21-160080CBE1C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EEE7225A-D00B-4B40-8018-C97C447EEA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1F7EA21C-7A6D-48D2-8E75-AB6E51321A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3216ACB3-2D9F-49BA-ACA9-99945A2C34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EC3BC193-80EA-4836-87D9-1A7EC5F2CE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4E53E2C3-AC5E-4E44-9560-D3EA22C3DD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FFCDECC5-340B-4086-9009-4CECDD2DF6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8C287C3E-699E-47D4-BAC4-81B1053679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FED549CC-0789-4A31-BDAE-AA7F09D631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4D8B9A93-7563-4C5F-AA45-E73D2DD802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442F250F-FC93-4857-ABAB-08C724F73B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CE6DBE04-FFA1-47AE-AF48-3361D06BE5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7AFAB346-0796-40DE-9F4A-DA35B61867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44C392B9-05EE-4E0D-8BF7-FB2A22FC4F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910AD634-1ABB-4F75-8A84-841377B0D9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B3804DD2-6C83-4538-AC61-4366A12715D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FD2111DC-D52B-4886-B291-0E9C42E2D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D56B0E6B-F166-4173-BEE7-2F1B90D4F0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B98FA136-24F1-46F7-81B3-62BE80CEC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75C24B93-2191-48DF-8604-034BB78EA7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C201D455-9B28-4B8E-B090-E0988F98BA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FE072A44-C147-43F1-A617-675E49A88E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BEAC0729-CDD8-4D00-BE7E-3707321B4F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7A9C10E1-9201-48B2-8E13-1B09886875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D85048A3-44C1-4477-BC9F-A391134519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E8A12934-F0E3-49A6-ABBE-E1E940064C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79DB9869-AF0B-4B69-8AD4-0893CD8B1A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DBF8DB15-4A66-4A34-A7FC-719919AE37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B8B6302B-0EF0-4190-B05E-A858098A85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340A8153-1160-43F9-9F64-8A3D630D1D7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8F06120D-AF4E-4BC3-8E5C-E71837EAA6E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B6433D3C-6D34-459F-B464-98B6CB0C49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E34B8751-1010-46CA-ABE3-C52845D197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9CFEC6E2-30E9-43EF-BF7B-DCE8A66014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828C2BA1-506F-4E4B-BC9A-3784F16D369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2E43CB8-1AF0-45A5-ADE3-5862576645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7B0A4547-5C90-40BD-8F2F-31C03B3DC0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20EE86D-63B0-4AF4-B317-285B89DEDF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448DA24A-B853-464A-AD60-C35C40814B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62738D8B-D02C-421E-826D-14713EC04C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9306615A-F4CB-4FEC-9380-3D6C17681A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9D05A412-A98D-4698-B0B9-C3E8E30EC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4A01029D-BC6E-462F-83E7-752D852448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2701F977-B383-4173-B9B8-09F08D2848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6C9D823C-06B5-448E-994A-2F16D3A037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7D266D18-1016-44B1-AF97-1DFB54C424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4B3DD9C1-C587-46CA-8A5E-1F625000CF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5135425D-1D94-44AF-9283-79FD5D1B94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CB3A7F5B-1A1D-406F-9011-0DAE8DCDD7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D6B91D2B-2286-41AD-9AA6-85A36B0DE6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55F4EBD7-9CB5-4DB6-98C0-E22DEA10EE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196173A5-269C-431D-8275-CF3EC8BFF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8DAF180D-16C0-4432-82AF-4CAD3312D9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9CC22185-DF0B-4908-9D19-A0EC1CE884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E82E589F-7207-4DF3-BDB6-4241BD3BED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A47670F3-27F8-46D0-B252-0E134A0883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A74832D4-3DE9-4E6C-BB27-050D2E8186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58340650-0A6D-430F-843C-F9E658C879D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3C599E3A-F22F-4A9C-9C2F-120732AA0B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311913DF-229E-44F3-A285-B549ED6790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D4D041FB-DA4B-47CA-B8A0-E16C7FAE4A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CE1B88F0-E1A9-4CC3-85AC-6D03F23C2F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33B2DB7D-220A-4CD6-835B-C116309A993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1A9D072C-0123-46C1-9A2F-252248BF23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367383C4-2930-4721-A2A2-165B6D52CC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80CAAB68-E089-4294-ABB0-CB883648B9D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9ADA285A-DFE7-491F-A730-827D5BCD4F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766E99DA-E5C6-4426-9D0F-437E94AF60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A9268503-E126-4E27-9874-EEFFB0C0EB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CAFB0CAE-5EC4-4218-8CBA-DB04114CD4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CAE901A4-4450-4ED8-83BB-C26B357A1D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233B8355-5994-4E53-9EDA-18FD338DB3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318F5E32-7EFE-4CA1-9462-D1664349AD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D24D4344-AAB2-4E6B-BF52-A67446E0EA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2D7A4E1E-81CA-4511-A47C-3DCB651D4A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E0FCDA92-1C23-4CE2-A92F-5AC5552E07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8A7A90F5-A515-4FFC-946D-D8ABADD786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D03CCB6-6481-41E0-B35B-A787080734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55A94DC7-DBF7-4470-BA6D-15BC5F11B9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D0D92083-198B-455C-A0B9-5E1CBC4700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E933091D-63F2-4423-A4CF-B1937A6743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2700C273-9514-468B-91F9-3172042DB1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6A8D4A37-058E-4EDB-B9A9-FF7A4E072F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AFE7A4EB-0DC8-4E60-A09A-EB49E84A2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A8865145-7CCB-41B0-85DB-9DCF9C66EDD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40C487A1-5465-4AD5-9968-4B4316B9A8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F471A37C-4C7B-46C6-B6FF-61C258B9022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26D15941-B53F-4457-9287-3CE7B1E41A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F2A7CF60-E19C-4E12-8D32-CCD055A1E4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72DBE805-129F-4332-87C0-AB63BBF0EF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9DCE9DF7-A99F-4030-AE4B-FABFE81002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4C10E833-7950-4252-9CF2-BB009A3C6E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8027D10F-1C27-4137-8654-B38DEE53B1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7D7DA35-7511-4F91-84AB-4EEF40221D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E4D56732-8E33-4724-A7A5-2964BDF51A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D14CDD2-787C-48F0-9AF3-2229366B6D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29E22BB-7028-4303-8749-9EEB2B5818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3607AFEE-9272-4792-A006-BF68E509CC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49C4A16A-D484-42AD-8683-281016BA85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87FAC908-0AA7-4CBF-B721-79092015F8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5C6CEF3C-279F-4F7C-9FDF-011EF33435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579169FB-DF47-4D26-9CF3-B7E2E3A448C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514B11C7-9E5B-4020-A2C7-3C6F28F95F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C74F5F0A-C557-4454-9932-965FF3564A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3BE2E471-5C69-4386-BD03-A26E60E397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9D402E40-E637-4F25-AEDF-7559FF3C4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B3C14789-93CF-4D0A-8571-7826F6513E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8D6607C8-BC8C-4931-8FF4-55508C269D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A324AF38-7744-455A-AC9C-A2DAAE2195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AA32F24-574B-468E-B57E-CA0CCBCC3D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1407D92-3C52-4BD6-AFAA-7BA8732417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61D06DAE-DAA3-481B-99AF-607AE49EAB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FC8F73D7-625F-41BD-A757-E146A701DD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E8CD0C88-0175-4D06-830F-61279B98C9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966F595C-D58E-4D31-B4C9-ABB4DAAE53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FEA37B7C-A955-4D8A-9509-9C63BD959F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8DF165CB-0E11-4F2F-B8D0-7E4D66CEDB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BD436396-CDB6-4786-B044-70646266003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EB6D937F-0ADD-4395-BFA9-3AA22071B1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7C0A4DEC-F581-43E5-8344-70FD8F048D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464F0533-1821-41F1-9798-1732E259E2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6585D8DC-C921-4CEC-A548-4A28E2EECB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D84CAB39-2C9A-43A0-8943-90F24938A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4555A524-66BF-4055-8B33-A1F3C139D6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85D55AA2-AE3A-4B49-AE8E-45B8FE533C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C75B75D5-7197-41DF-B561-4D725D565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D8537591-B293-432B-94AC-9CC747A6DA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4813BE50-8E89-4918-869E-BAE42307AC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A8297900-A581-4074-8800-8B31E9E04E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7A196400-AAB8-4814-AA5A-21F62A7A89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47D23BEF-B9F5-4215-BB1B-60E1984C02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3C80C2B2-796D-4E48-A783-976DC2F1F3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3BC60763-1B3D-4D7A-84C4-D6BCAC82CD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5ACC65D9-7D45-4294-9440-E3355CF5F9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EBFF6BD6-A7BD-474B-BA0E-D35819175F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FDEA2116-4DB5-4F07-87ED-F8B59938DF3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5D5C00B0-D4C4-427C-A882-EDEF561A97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1614DC81-8A9A-40B8-BD69-1EE2BD93DB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ECB0C242-3C00-4EC8-8146-C24C6407D0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7C3B7E4F-BC0D-46EB-BE8D-CE132F2554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CCC40853-2551-4A96-8CE3-985178924D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84441071-7CBA-450E-8234-ED00A8B5FB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32CAD101-FC0E-4F91-8914-7FC5B2F631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24901BA5-8288-4BAA-AF1A-522A7C39A7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F80CC75E-B6C2-4716-A569-7CB6EF61B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B92DA23-E4E1-4E2A-B778-A7EC62DB3A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DEA5976D-D037-4196-8DDB-2C069B565D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F54CC0CC-E7A5-423B-9D60-6246BDA12E3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B45FB67A-C81D-469C-ABB6-7F11B7CF9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AE49C72C-456C-4544-9782-6735125964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8E96C4A6-7331-410D-91CD-37391F9692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D931AE10-538D-4357-A2F6-ED2A4895B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547E529D-C134-48EA-AB53-D087DE584C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1E93950D-A6EA-4F32-9B6A-BA6E900DE5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E4FFAA10-2950-483E-9DC4-F9226A415D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4D964B0D-C030-4DFA-905B-1FDA8B2FBA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BC48154B-53DD-4ECD-8542-1618F3DE6A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48D7F6F9-70AB-43C6-8F30-54BB53DA92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66B8BF44-AC69-4E82-84AA-7B18AEFAED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51A7E692-380B-4E1D-B679-48F7858C3A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3E343AA4-29D0-45FD-9D67-C27258CB90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DB148FD1-E1B4-4951-87BB-BD2D16F75A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9B7B78A6-ED7C-4CE8-A0D2-281776C5D5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36D9C733-8B06-44AE-97CB-9C5BB7242C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C2D94529-7004-4E53-8445-413E56ABE7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2DAC0C63-375C-45A1-AF11-2DE1868A55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53E7F466-1C92-4E92-B554-EBC7BCA772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DC402C9B-AF7B-49A9-AB4E-691330730B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DA89EC2B-7175-49E1-BEA7-E7B71D54F3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EA731565-66FD-453A-A8FB-3959391336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AE389F37-607F-4D6A-A39F-8002B88AD2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9FB48AD3-9904-46CC-9F6F-475B9A4C42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740DD8B0-EC03-4DE5-90AA-97D0CED1A5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82B4C103-54A1-414D-80CC-7B4E284CF2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52AD941A-7197-41EB-B6D2-0F1204C917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18319262-5B13-4086-859D-D1CA35C9FCF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31B8E615-D15A-4FCB-A3BB-E2EF3C983B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7AEC7A21-B665-45D6-AF20-30E7FA3BDB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5B89E8EA-EDAC-41B6-BDF5-ADC9954B5D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3A97FDB-B359-4B13-8C7A-4A4F843DC3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78AEC125-011C-4B17-9A23-33D64831F3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5056D367-3AF5-4908-9E5F-8BE53D747A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8" authorId="0" shapeId="0" xr:uid="{9AE8CA8E-3023-4D03-9289-159980E27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8" authorId="0" shapeId="0" xr:uid="{8AF44B09-CDCE-4C99-A275-86F2289580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9" authorId="0" shapeId="0" xr:uid="{EC052BD1-8ACE-4357-9EFE-8F00B441D0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9" authorId="0" shapeId="0" xr:uid="{C3DB91BB-B375-4F6B-8E51-5C3220AFE3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0" authorId="0" shapeId="0" xr:uid="{1A579F6E-9C29-4635-8A91-6BBDC664F5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0" authorId="0" shapeId="0" xr:uid="{7C4112FF-ED3D-4A45-9ACB-5F1CB4290A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1" authorId="0" shapeId="0" xr:uid="{F3215BBF-EDF1-4F4B-B40D-D22D238059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1" authorId="0" shapeId="0" xr:uid="{7F336060-53BF-425E-A698-DDFC7B486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2" authorId="0" shapeId="0" xr:uid="{F06095C9-7A1D-4E93-AEBF-2A5F0AED2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2" authorId="0" shapeId="0" xr:uid="{37A96F61-767D-435B-99CD-7B9C721F40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33" authorId="0" shapeId="0" xr:uid="{5800CC83-110F-4FC3-B04E-04CCF51B8C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2" authorId="0" shapeId="0" xr:uid="{A60C7106-E96A-4B3C-85B2-B4CDDA98E4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2" authorId="0" shapeId="0" xr:uid="{847C3ABB-0395-4BFF-8784-8E8B49A76A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3" authorId="0" shapeId="0" xr:uid="{0C4AD96D-345E-4D38-8013-82105FF070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3" authorId="0" shapeId="0" xr:uid="{A6490ABF-AB63-4CFC-9F4E-AAFF238A80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4" authorId="0" shapeId="0" xr:uid="{AE93A24F-C4E5-4FF9-BB4E-6F9F82285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4" authorId="0" shapeId="0" xr:uid="{9DC77261-8180-4A9C-98BC-2096826CF5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5" authorId="0" shapeId="0" xr:uid="{B7251B5A-1706-4868-8F31-07299C89ED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5" authorId="0" shapeId="0" xr:uid="{257A5E96-ED87-4AF0-939B-B96D6C8983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6" authorId="0" shapeId="0" xr:uid="{F85D997C-FC6E-4C1D-8981-86083ED140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6" authorId="0" shapeId="0" xr:uid="{F9C2A008-4838-473C-913E-345039C5B9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47" authorId="0" shapeId="0" xr:uid="{1CFB7A12-C6A0-4859-AACE-24E7F69E65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6" authorId="0" shapeId="0" xr:uid="{E1A4ED20-E6EB-49A8-AB40-0A8D1F4D06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6" authorId="0" shapeId="0" xr:uid="{91BF487E-1660-45DA-9851-F747E118A5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7" authorId="0" shapeId="0" xr:uid="{683085D7-82E1-4659-A2E6-2D60C20EB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7" authorId="0" shapeId="0" xr:uid="{2FB27960-3DA3-4998-970A-19FD209DF4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8" authorId="0" shapeId="0" xr:uid="{CFB765FC-34BE-4DA4-A557-7E20169D04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8" authorId="0" shapeId="0" xr:uid="{C0787EC4-7B74-4813-867F-CA36FCDDB8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9" authorId="0" shapeId="0" xr:uid="{2A9AF9B7-C7AA-4731-A087-43E9A5B65F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9" authorId="0" shapeId="0" xr:uid="{D257856F-4862-4318-AD78-6EF6C19CA0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0" authorId="0" shapeId="0" xr:uid="{0EDAAB68-F621-48EA-A81D-AEA80220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0" authorId="0" shapeId="0" xr:uid="{C07B42B8-CEB7-4AB5-A5EE-4A66A65E0B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61" authorId="0" shapeId="0" xr:uid="{3DE4EBA0-262E-475D-A84D-43E7CA763A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0" authorId="0" shapeId="0" xr:uid="{3256DBA8-F55A-4711-9715-DF7D609A98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0" authorId="0" shapeId="0" xr:uid="{C62B37CB-F89B-447E-BA71-E1681D4707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1" authorId="0" shapeId="0" xr:uid="{D82B4508-3B9C-469B-B02D-49AA55C9DE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1" authorId="0" shapeId="0" xr:uid="{B11D0C23-C326-419F-AF63-549479D45E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2" authorId="0" shapeId="0" xr:uid="{9676CFB6-21F9-458D-9D38-99E4F5AA7AB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2" authorId="0" shapeId="0" xr:uid="{688E9FA7-1E34-4964-AE42-D5530C57AC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3" authorId="0" shapeId="0" xr:uid="{7EFFBC16-70E8-4093-A3C4-D4458C787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3" authorId="0" shapeId="0" xr:uid="{ED485FB9-C931-4097-A70A-81532926032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4" authorId="0" shapeId="0" xr:uid="{0B720922-E30E-4A1E-A445-552540C385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4" authorId="0" shapeId="0" xr:uid="{6B744B69-2FB2-4E65-A847-074485FE84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75" authorId="0" shapeId="0" xr:uid="{3D972436-2CC2-4B62-B5CB-FE73F2CC5D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4" authorId="0" shapeId="0" xr:uid="{BA08228E-F769-45E7-A031-AD82632955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4" authorId="0" shapeId="0" xr:uid="{E59F8A1F-B8AB-447F-A3D1-7896B8C5F1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5" authorId="0" shapeId="0" xr:uid="{7B026CF7-DBE4-4768-BA85-DFA45FEE75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5" authorId="0" shapeId="0" xr:uid="{94C283F7-1E05-4992-BF79-FE75EC4CA3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6" authorId="0" shapeId="0" xr:uid="{8C0E4503-776B-40D9-9D67-6701D142F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6" authorId="0" shapeId="0" xr:uid="{70006CCD-78BD-42F6-BB17-720554EFF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7" authorId="0" shapeId="0" xr:uid="{E9BF3D39-3FBF-4EB5-AFCF-767BFF250F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7" authorId="0" shapeId="0" xr:uid="{F71DCAD4-7052-4863-8FB1-82FF9BA1C6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8" authorId="0" shapeId="0" xr:uid="{811C4BEF-CCCA-42E4-8615-672DA6EF38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8" authorId="0" shapeId="0" xr:uid="{91770B34-F1C9-463D-8DE9-E95D099033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89" authorId="0" shapeId="0" xr:uid="{BBD3C4C3-50CE-4FBD-BDB7-ACB481A1B4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7" authorId="0" shapeId="0" xr:uid="{2E5D9709-26B2-4C09-BC20-96FDE81D01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7" authorId="0" shapeId="0" xr:uid="{1F8B7EEF-B94C-438C-94E3-20BA533F68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8" authorId="0" shapeId="0" xr:uid="{4317A0CE-FE91-4A10-B961-E1BE988E16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8" authorId="0" shapeId="0" xr:uid="{589BC5FD-816A-4D11-B9DE-18860B18E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9" authorId="0" shapeId="0" xr:uid="{5F0583C2-C63D-498C-8EE6-6687C28A13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9" authorId="0" shapeId="0" xr:uid="{DF4B7C47-CABA-4C34-971C-20280527A9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0" authorId="0" shapeId="0" xr:uid="{A4B59E7A-0752-4953-955A-65457C7E5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0" authorId="0" shapeId="0" xr:uid="{BFF8F1E8-567C-4BC6-8D13-41FD748B82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1" authorId="0" shapeId="0" xr:uid="{D2DB9473-65ED-4F96-BCBA-A126CCE5C1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1" authorId="0" shapeId="0" xr:uid="{502F1EB3-1972-41E0-9D7B-DF6B928271C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02" authorId="0" shapeId="0" xr:uid="{6C3A397D-D89B-446A-B778-7EFDD012EA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1" authorId="0" shapeId="0" xr:uid="{CFD54316-B746-410F-B2F0-1892AE58E0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1" authorId="0" shapeId="0" xr:uid="{75A8E7C3-A581-46D4-995B-DD8C4FAF9E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2" authorId="0" shapeId="0" xr:uid="{DCA08FD3-023D-47A0-9049-62BD07FDFF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2" authorId="0" shapeId="0" xr:uid="{191DE782-D0FD-43CE-9860-157DEDAE43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3" authorId="0" shapeId="0" xr:uid="{D4E7477A-8026-48DA-BEDE-6033A75DDC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3" authorId="0" shapeId="0" xr:uid="{319EADC1-9421-4ACF-8C92-4F563A7085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4" authorId="0" shapeId="0" xr:uid="{1047D7BB-7ACF-4C47-807C-6B8AB25D9D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4" authorId="0" shapeId="0" xr:uid="{9C26FEED-778A-4BBD-BC6A-03D336B3F6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5" authorId="0" shapeId="0" xr:uid="{A2C84210-4DB5-4F2D-A63E-AEDC0E879E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5" authorId="0" shapeId="0" xr:uid="{3423AFC9-B60C-49FC-AC88-537557DB077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16" authorId="0" shapeId="0" xr:uid="{35F9C730-42D6-40DF-8776-F74671BE0B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5" authorId="0" shapeId="0" xr:uid="{82B523A4-43D2-4A7F-A1E1-40814CB6DF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5" authorId="0" shapeId="0" xr:uid="{1BC80268-029B-46F1-8C22-A0A029CEBE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6" authorId="0" shapeId="0" xr:uid="{B5D1C5FB-C50C-4685-91EE-42432CD2E1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6" authorId="0" shapeId="0" xr:uid="{6323AA1D-F0FB-4875-A47C-C906CE5467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7" authorId="0" shapeId="0" xr:uid="{A1EED51C-7706-4F0A-90DD-F001E1CBA3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7" authorId="0" shapeId="0" xr:uid="{7B69D1E8-283B-4BBF-8FEA-0F67006026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8" authorId="0" shapeId="0" xr:uid="{AC905A63-3F1A-49DC-AB0B-77AA7ADD98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8" authorId="0" shapeId="0" xr:uid="{D108FE86-08AD-4F87-96CE-AF242B1E67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9" authorId="0" shapeId="0" xr:uid="{4537A955-525D-44E5-8BA3-B01A4D06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9" authorId="0" shapeId="0" xr:uid="{03D797EC-4E62-4463-B864-7604F35496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30" authorId="0" shapeId="0" xr:uid="{FF0E53C1-042A-419C-862C-15D922E3A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39" authorId="0" shapeId="0" xr:uid="{7F3866C7-4B0D-4051-AD69-C6E691F803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39" authorId="0" shapeId="0" xr:uid="{7E8126A9-4910-4A55-B18E-C033E48E57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0" authorId="0" shapeId="0" xr:uid="{F55C3841-BAA9-43C4-B0A0-EA141B1BB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0" authorId="0" shapeId="0" xr:uid="{03337ED0-93CB-4141-9682-B96286213A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1" authorId="0" shapeId="0" xr:uid="{79E25AEE-4900-46A1-9A1B-67C174564B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1" authorId="0" shapeId="0" xr:uid="{929EDD2F-E900-42BD-BCA1-F3BD08074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2" authorId="0" shapeId="0" xr:uid="{BA934CDA-045B-4FED-BCDA-0EF6B4033F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2" authorId="0" shapeId="0" xr:uid="{B925D892-ABD0-4799-9619-BCE965900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3" authorId="0" shapeId="0" xr:uid="{22C43FF1-782D-49CD-9EB9-C3ECE38027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3" authorId="0" shapeId="0" xr:uid="{B6D52848-3155-476B-873A-B5A0A643CD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44" authorId="0" shapeId="0" xr:uid="{B694634B-8971-4933-8016-94E22A012B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3" authorId="0" shapeId="0" xr:uid="{B7AD7395-2D08-4DEE-A8F5-38ADD57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3" authorId="0" shapeId="0" xr:uid="{D9F59A0A-DD94-448B-AB46-1CB948EC3C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4" authorId="0" shapeId="0" xr:uid="{B6CE95F5-B5CB-45F0-AC7A-239BA3C521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4" authorId="0" shapeId="0" xr:uid="{BC422C60-BFED-4C96-A283-C4AC5AB595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5" authorId="0" shapeId="0" xr:uid="{18824AA8-2E36-4E49-BDD4-0A6173D88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5" authorId="0" shapeId="0" xr:uid="{14BA869C-11BA-4470-9A58-35490A769D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6" authorId="0" shapeId="0" xr:uid="{5EB34DF5-4C8B-4861-BF6B-FDCC2B4893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6" authorId="0" shapeId="0" xr:uid="{35A86039-88A4-4978-8F72-B7FF312B37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7" authorId="0" shapeId="0" xr:uid="{11C873C4-A53F-46EE-9D3D-2A1E8E96B5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7" authorId="0" shapeId="0" xr:uid="{8A24B4C8-A8BF-45BF-B31B-FB3D28BC0F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58" authorId="0" shapeId="0" xr:uid="{F2729E7A-6D5F-4F70-8EDA-B7BB9D3AF9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7" authorId="0" shapeId="0" xr:uid="{37983A2A-60FF-4D6E-9556-5ED2EF5D71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7" authorId="0" shapeId="0" xr:uid="{94E379E0-8D9C-491E-93FD-F2948A25D1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8" authorId="0" shapeId="0" xr:uid="{2B5BD594-5A0A-4A83-AF96-356E9B04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8" authorId="0" shapeId="0" xr:uid="{F77D59D5-3FE6-43DB-BBA0-E0A1F9E7F9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9" authorId="0" shapeId="0" xr:uid="{C0D006F0-5756-4058-B935-B79DCC7A0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9" authorId="0" shapeId="0" xr:uid="{30E48737-AD59-4257-9DE4-69365E088E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0" authorId="0" shapeId="0" xr:uid="{522C4AFE-F47F-4EB8-9B4C-608E378F57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0" authorId="0" shapeId="0" xr:uid="{F0D83D44-1932-4A48-AF8D-53A74B6C3F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1" authorId="0" shapeId="0" xr:uid="{1DA0E1C5-F975-4B0E-901F-4E3236B861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1" authorId="0" shapeId="0" xr:uid="{FB5CA08A-2ECE-49D6-A917-8A28CBAD08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72" authorId="0" shapeId="0" xr:uid="{E94AAE3F-49F8-483A-B976-AD75501FFD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1" authorId="0" shapeId="0" xr:uid="{E5A5CED8-7593-4FAB-B109-42094B8F59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1" authorId="0" shapeId="0" xr:uid="{F5FDD43A-3813-4525-B044-D7D7348B61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2" authorId="0" shapeId="0" xr:uid="{0E1E5F1F-3F05-4687-B9F9-02BB2A7B82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2" authorId="0" shapeId="0" xr:uid="{39D8AED4-9D07-4E63-B7E0-EABDB907BF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3" authorId="0" shapeId="0" xr:uid="{A8937C87-3B31-431E-A58D-00890E5F5B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3" authorId="0" shapeId="0" xr:uid="{6ECC00BB-F85E-4B52-971C-F8D594DAB74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4" authorId="0" shapeId="0" xr:uid="{A14F1185-E87E-4381-B66F-17D0927FC1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4" authorId="0" shapeId="0" xr:uid="{6C6197A3-545D-4486-AC49-97CF993D34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5" authorId="0" shapeId="0" xr:uid="{124FBAAD-19A8-423C-A22F-B3C08264E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5" authorId="0" shapeId="0" xr:uid="{D047BA65-02D6-42FD-96F6-360330D776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86" authorId="0" shapeId="0" xr:uid="{1EB063DE-07DB-4197-B72F-929C48C408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5" authorId="0" shapeId="0" xr:uid="{A1CE1397-3121-4E84-AF10-A41882654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5" authorId="0" shapeId="0" xr:uid="{1DB16603-BE57-466B-9E0A-D157223002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6" authorId="0" shapeId="0" xr:uid="{02C30F04-91FB-4238-8521-C0AF9A8609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6" authorId="0" shapeId="0" xr:uid="{0E8765FE-9437-468D-8E12-88974B9D25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7" authorId="0" shapeId="0" xr:uid="{953A4821-5C30-4493-AB93-C19D873BA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7" authorId="0" shapeId="0" xr:uid="{6E23DA9F-2C27-496A-8E34-FE757F7FC0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8" authorId="0" shapeId="0" xr:uid="{8210EA10-8A11-4E29-85BF-6DDB451A07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8" authorId="0" shapeId="0" xr:uid="{D679C54E-EE01-4FFD-A54E-8566A6F8A5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9" authorId="0" shapeId="0" xr:uid="{864A155B-8F1F-454E-BBD3-CCA61A165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9" authorId="0" shapeId="0" xr:uid="{8B65D1BA-9E38-4714-8676-66713B0547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00" authorId="0" shapeId="0" xr:uid="{9A9D40C8-1B78-4FFE-AF77-3505877F1A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9" authorId="0" shapeId="0" xr:uid="{1919F4E9-4ABB-450F-B4D1-CA6C37C0CB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9" authorId="0" shapeId="0" xr:uid="{12816AEF-EA03-44B4-BC5B-715071F353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0" authorId="0" shapeId="0" xr:uid="{49F471C5-A936-4383-A5C9-1B5565D703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0" authorId="0" shapeId="0" xr:uid="{0E308586-5E37-4395-852A-DCC336D929E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1" authorId="0" shapeId="0" xr:uid="{085D7812-8243-4905-AB06-56A3D5FC74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1" authorId="0" shapeId="0" xr:uid="{B365B67D-456D-472A-A88E-DEB961EA01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2" authorId="0" shapeId="0" xr:uid="{F0282C2B-F744-4F59-8812-D51ABAB76E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2" authorId="0" shapeId="0" xr:uid="{B5391521-3A3C-4D9B-9500-2CC81ED8D5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3" authorId="0" shapeId="0" xr:uid="{502CB735-0D07-4F40-826C-C314272999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3" authorId="0" shapeId="0" xr:uid="{041E37D1-4440-4349-AC79-58DAEF01B5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14" authorId="0" shapeId="0" xr:uid="{C58A09A3-CAE8-4FF4-B14F-F213593D6A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3" authorId="0" shapeId="0" xr:uid="{99D1E415-4061-49DE-BFBA-7E09A1CCB6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3" authorId="0" shapeId="0" xr:uid="{364CCB9F-2B57-4A53-94B1-60D2A55919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4" authorId="0" shapeId="0" xr:uid="{3FED1676-8713-42BC-BE86-CAD0CE7799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4" authorId="0" shapeId="0" xr:uid="{2206D631-CBD2-475C-9802-2911BE280B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5" authorId="0" shapeId="0" xr:uid="{A91C2543-04A4-41A9-BCB3-0AD44DE658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5" authorId="0" shapeId="0" xr:uid="{4B94630B-CBCA-460A-BDB3-4FD7E4AE7DD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6" authorId="0" shapeId="0" xr:uid="{7009D93E-FD8D-4EF3-8EBA-14714B13B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6" authorId="0" shapeId="0" xr:uid="{D4F82EAD-4581-4F2B-8A1E-2B7CE54AB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7" authorId="0" shapeId="0" xr:uid="{B83FD4E6-CF49-47AC-83BD-6C7C4F4374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7" authorId="0" shapeId="0" xr:uid="{FB1009C5-2607-480F-84A3-3933354C19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28" authorId="0" shapeId="0" xr:uid="{5083EB0B-A214-497A-99AD-438655EAF4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7" authorId="0" shapeId="0" xr:uid="{17D1C8E7-1C7F-448B-947E-AA0FC2D497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7" authorId="0" shapeId="0" xr:uid="{63B59A93-3110-4169-83E6-0F1F848E86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8" authorId="0" shapeId="0" xr:uid="{07784CE1-7E35-4017-A983-15424AD87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8" authorId="0" shapeId="0" xr:uid="{9756D7B0-1F89-4891-A92D-005F20E6F9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9" authorId="0" shapeId="0" xr:uid="{9C2DA134-1C3E-42ED-B852-50CB8C77E6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9" authorId="0" shapeId="0" xr:uid="{E156EAF0-134A-411E-ABF8-DD588A8678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0" authorId="0" shapeId="0" xr:uid="{7FB181DC-20FC-4DA2-84E0-1DA4CD31A1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0" authorId="0" shapeId="0" xr:uid="{8518FDC8-2B77-43C7-BADB-011C395CB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1" authorId="0" shapeId="0" xr:uid="{B58D7BA7-8747-4D40-951F-836C1F729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1" authorId="0" shapeId="0" xr:uid="{76CE83DA-70A6-4A81-9D10-9F28F118B0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42" authorId="0" shapeId="0" xr:uid="{F0FB87D8-F442-4E1D-A260-9E8BC43F8C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1" authorId="0" shapeId="0" xr:uid="{F40C384E-4F5C-4746-B5C6-8EC707305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1" authorId="0" shapeId="0" xr:uid="{C766DA9D-C1D8-492A-AAC1-84EC26E099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2" authorId="0" shapeId="0" xr:uid="{E6648FBB-C128-48DC-AB75-151D7A853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2" authorId="0" shapeId="0" xr:uid="{04F224AB-9B3E-4004-843A-9A4E179B09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3" authorId="0" shapeId="0" xr:uid="{A46C8CB0-6D27-4A2F-ACDA-4D96DE4369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3" authorId="0" shapeId="0" xr:uid="{FA4AF6F1-6CFC-480C-98E9-DE1A336C0C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4" authorId="0" shapeId="0" xr:uid="{3179FBDE-575E-4CA4-96B3-3DBC35D1E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4" authorId="0" shapeId="0" xr:uid="{DFF3D101-CDF7-49BD-A167-0A31B4EB83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5" authorId="0" shapeId="0" xr:uid="{382C271F-3850-4F0C-AF00-D40AB6071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5" authorId="0" shapeId="0" xr:uid="{A38F1AF1-08AB-4AEF-A17A-EECF2C8827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56" authorId="0" shapeId="0" xr:uid="{0FD205CA-818F-469A-A866-F07C3DB320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5" authorId="0" shapeId="0" xr:uid="{296F4A57-8735-4F10-B839-4CBAC05C32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5" authorId="0" shapeId="0" xr:uid="{49000FCC-CAC5-4D20-ACBC-5E931CE6F8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6" authorId="0" shapeId="0" xr:uid="{F4B1BB19-9D41-488C-B848-D7C7EA3063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6" authorId="0" shapeId="0" xr:uid="{044AA9FA-95B1-416D-A538-1B05E59A3F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7" authorId="0" shapeId="0" xr:uid="{C014BAAF-41AF-4DD7-A22B-A886D4A8EB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7" authorId="0" shapeId="0" xr:uid="{DF0C7423-189B-448A-9DB5-6730911539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8" authorId="0" shapeId="0" xr:uid="{DB008305-F31A-496C-8B87-59BD73FE3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8" authorId="0" shapeId="0" xr:uid="{5CEABDA3-EC7C-473A-B3AF-D34B417A69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9" authorId="0" shapeId="0" xr:uid="{3EB957F5-AA28-4F6C-A32B-D68225F56C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9" authorId="0" shapeId="0" xr:uid="{6D6EF389-669D-4DEA-B2AD-E427A10A4D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70" authorId="0" shapeId="0" xr:uid="{A5C57FD8-6640-4F4F-BF05-37DA93038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79" authorId="0" shapeId="0" xr:uid="{1D6291AE-573B-4D0A-876C-B236457119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79" authorId="0" shapeId="0" xr:uid="{B99B42C1-70EE-4CBE-9E01-E4F567BA32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0" authorId="0" shapeId="0" xr:uid="{FB0A5A49-31AE-482C-922F-31C597B14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0" authorId="0" shapeId="0" xr:uid="{1A8021E6-1515-43B3-92D9-5BE41F155D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1" authorId="0" shapeId="0" xr:uid="{880DE6CF-57AA-4791-8539-C0985E106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1" authorId="0" shapeId="0" xr:uid="{D43716E9-6C0D-452E-BA0C-6EC165BE3A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2" authorId="0" shapeId="0" xr:uid="{84B0F837-9FA7-4D30-A372-20F42CE325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2" authorId="0" shapeId="0" xr:uid="{D9F82A92-DA03-48EF-B5E0-98A74A3AB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3" authorId="0" shapeId="0" xr:uid="{109764B1-DEA8-481D-81CA-97E064531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3" authorId="0" shapeId="0" xr:uid="{104FB62E-0D21-4C7D-8A00-D91A87939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84" authorId="0" shapeId="0" xr:uid="{DA7D096B-268F-462F-B992-67CED96E59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2" authorId="0" shapeId="0" xr:uid="{42F67221-8F53-45BA-B386-F62A52595E1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2" authorId="0" shapeId="0" xr:uid="{5A07327A-C54D-481E-AFAC-444DEA22ED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3" authorId="0" shapeId="0" xr:uid="{06A4B5FE-2BC6-406F-8C37-A5D8F9FE63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3" authorId="0" shapeId="0" xr:uid="{CBE3F734-F749-4E5D-A8F1-BA9F2F1A16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4" authorId="0" shapeId="0" xr:uid="{73046AA9-51B9-4D46-9113-004A03900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4" authorId="0" shapeId="0" xr:uid="{1CCF8088-6DB1-4978-AEF4-E525AFD4F8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5" authorId="0" shapeId="0" xr:uid="{F8A770F7-0C93-483D-9299-C619278A20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5" authorId="0" shapeId="0" xr:uid="{7AF0411C-873B-4C02-A219-4C85737E83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6" authorId="0" shapeId="0" xr:uid="{21F4FB4B-3BB0-4835-AFC3-FD5E22453C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6" authorId="0" shapeId="0" xr:uid="{4C1A3300-4CC9-4D7C-970C-4AC83981ED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97" authorId="0" shapeId="0" xr:uid="{3E8588D5-BC84-4CCC-A908-03E002598E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6" authorId="0" shapeId="0" xr:uid="{B3933529-8BCE-4811-8045-A5FC01BC4E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 xr:uid="{64A4210B-D670-4D86-8D21-7682E73F09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7" authorId="0" shapeId="0" xr:uid="{DA7CB7A8-BCC1-453B-A81B-388089294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7" authorId="0" shapeId="0" xr:uid="{8749F0A6-4BB4-40C1-AD46-805D8FDDB8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8" authorId="0" shapeId="0" xr:uid="{24432B94-80FE-4B8A-A35B-CE97716F58B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8" authorId="0" shapeId="0" xr:uid="{DDBBE2FE-C97F-4394-8061-ED516494DC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9" authorId="0" shapeId="0" xr:uid="{5C435535-0DD2-460E-9855-6CA6C673A2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9" authorId="0" shapeId="0" xr:uid="{88E78D0A-3CB0-4119-B81C-945C1CA032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10" authorId="0" shapeId="0" xr:uid="{AF2E2A7C-A544-4EE9-9EB0-BF3CA3CB01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10" authorId="0" shapeId="0" xr:uid="{6B3045C9-EAAC-435F-809D-00979974EC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11" authorId="0" shapeId="0" xr:uid="{4E297682-7864-4C4D-8C6D-376C25FD3B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0" authorId="0" shapeId="0" xr:uid="{D5F48341-2F46-469E-B60A-F6F487136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0" authorId="0" shapeId="0" xr:uid="{99B0E439-8A06-494F-9BAB-034F829933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1" authorId="0" shapeId="0" xr:uid="{B6F910F9-8ECE-44B6-8339-9E678D90FD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1" authorId="0" shapeId="0" xr:uid="{CDC39D16-88D9-4F0C-BD64-B054DD1D53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2" authorId="0" shapeId="0" xr:uid="{D416FFFE-A8D1-414B-BA48-F48120D3B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2" authorId="0" shapeId="0" xr:uid="{7AEFD3C2-0945-4795-BA13-EF5B43C052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3" authorId="0" shapeId="0" xr:uid="{3A731DD8-6939-418A-83D4-9EF403EAC6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3" authorId="0" shapeId="0" xr:uid="{6D78EC8B-A39E-4F4F-9C91-AED8ADAF90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4" authorId="0" shapeId="0" xr:uid="{5EC9F240-F9D2-4A9F-BCA8-04EF6F7F9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4" authorId="0" shapeId="0" xr:uid="{2782EEE5-E6F0-4340-8AF1-0F3222340C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25" authorId="0" shapeId="0" xr:uid="{1617D68D-D0DE-45A7-B841-C4794D9AB3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4" authorId="0" shapeId="0" xr:uid="{89F4678C-E3FA-436B-98DD-BBE4038906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4" authorId="0" shapeId="0" xr:uid="{9EBC7FAC-F27A-49C8-984F-F5A8777E2F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5" authorId="0" shapeId="0" xr:uid="{B9778A2B-BDC4-4619-BCE9-014935FE31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5" authorId="0" shapeId="0" xr:uid="{949FB6DB-C79E-4376-A6FA-0A24486F1F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6" authorId="0" shapeId="0" xr:uid="{5C3A261D-2D11-4CB2-B6FC-ACBFEF9444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6" authorId="0" shapeId="0" xr:uid="{D4EEDD0B-C88C-450F-8A10-963A3525B6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7" authorId="0" shapeId="0" xr:uid="{FA4ED08A-E0CC-44B0-B9C0-6EB7702D42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7" authorId="0" shapeId="0" xr:uid="{23B93ACA-344E-4FF2-AEAD-E151C76BCA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8" authorId="0" shapeId="0" xr:uid="{442D9B56-18FB-4D1F-8FFF-E879570944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8" authorId="0" shapeId="0" xr:uid="{80486E04-9FD7-4FB0-9BCC-E144D6C378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39" authorId="0" shapeId="0" xr:uid="{EF9E8A0C-9B48-40A5-8128-6B18A1AD07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8" authorId="0" shapeId="0" xr:uid="{457C5315-7254-41B4-832A-67B399FC6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8" authorId="0" shapeId="0" xr:uid="{AA535E99-165B-4222-A328-D996ABD2A3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9" authorId="0" shapeId="0" xr:uid="{560A2C31-6B97-4888-BEA5-8F3C8C6176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9" authorId="0" shapeId="0" xr:uid="{95CD7CCD-179E-4090-B164-2A264A2043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0" authorId="0" shapeId="0" xr:uid="{64FC5120-4ACB-46F6-9032-1CB1772D90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0" authorId="0" shapeId="0" xr:uid="{433FCE45-AF99-4957-89D0-B8D3AF6C82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1" authorId="0" shapeId="0" xr:uid="{4ACCBA75-8EFC-42F2-A16B-99DC965116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1" authorId="0" shapeId="0" xr:uid="{F1CFBFE6-7D8D-4729-8018-DABB2A1B85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2" authorId="0" shapeId="0" xr:uid="{4A9AB890-CCCD-44D1-8DCB-673BEBAF7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2" authorId="0" shapeId="0" xr:uid="{F6F7DBAD-1306-490B-8963-6C508F4258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53" authorId="0" shapeId="0" xr:uid="{5DC8F710-D53D-47D4-ACB1-99FFC339B3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2" authorId="0" shapeId="0" xr:uid="{2A4A9377-5C5C-42AD-A4B1-8E893E96DF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2" authorId="0" shapeId="0" xr:uid="{C902C4D5-D1DF-449E-94B0-0573B257E0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3" authorId="0" shapeId="0" xr:uid="{363E20D6-0F7E-443F-9A10-2D03B013D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3" authorId="0" shapeId="0" xr:uid="{821B94AE-E378-48B7-95AC-96A21261FC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4" authorId="0" shapeId="0" xr:uid="{AD5ADF6B-BF5E-4825-B77C-13247C64F5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4" authorId="0" shapeId="0" xr:uid="{32BC872C-9884-4A1B-B284-398A842F234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5" authorId="0" shapeId="0" xr:uid="{F64C98BE-8D87-4621-B2FF-3FF8953AD5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5" authorId="0" shapeId="0" xr:uid="{9C5705BA-BA55-4299-88F3-4692161F3C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6" authorId="0" shapeId="0" xr:uid="{4A9B0A46-9108-49E8-B66F-D437734AC0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6" authorId="0" shapeId="0" xr:uid="{F8920415-6958-4544-AC3C-175CFE9C02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67" authorId="0" shapeId="0" xr:uid="{6A550A31-A04A-495E-84B0-3FEDB470D9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6" authorId="0" shapeId="0" xr:uid="{BB702A65-D3C4-4436-B2E7-AB0729A386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6" authorId="0" shapeId="0" xr:uid="{6880C0D1-8BEC-471C-846F-469904CC6F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7" authorId="0" shapeId="0" xr:uid="{8AE3D602-A1B6-4921-80B7-C5E14E1E2F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7" authorId="0" shapeId="0" xr:uid="{81BC7208-FFB5-43CD-A66F-54867B10A1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8" authorId="0" shapeId="0" xr:uid="{DE8EAAED-DDD9-4063-BFF8-5951DBFDC2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8" authorId="0" shapeId="0" xr:uid="{BEEE8B9D-AB5B-4FA5-9A17-FABDDD1BA1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9" authorId="0" shapeId="0" xr:uid="{3066A6F6-11E4-4A98-B1E7-FCBD1D61A0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9" authorId="0" shapeId="0" xr:uid="{7114A94C-3950-4482-B56E-521647B77D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80" authorId="0" shapeId="0" xr:uid="{1DB8E642-BCAB-4F23-80BF-54DB9CE84C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80" authorId="0" shapeId="0" xr:uid="{424FE1C0-9454-4BFF-95B3-6B99BF317E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81" authorId="0" shapeId="0" xr:uid="{8516A2CA-B843-465B-AE56-170040867E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0" authorId="0" shapeId="0" xr:uid="{09544E2E-A5E8-4064-99E0-28F1F134AD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0" authorId="0" shapeId="0" xr:uid="{1C213E60-143F-4DED-B9A2-6741FEFBE83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1" authorId="0" shapeId="0" xr:uid="{DDD2EA25-1AE1-41C9-AA9E-19B6C9F09F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1" authorId="0" shapeId="0" xr:uid="{2AB47334-919A-470B-98AC-3DFF0A1A47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2" authorId="0" shapeId="0" xr:uid="{C9468C82-46F6-4218-9574-B6070B450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2" authorId="0" shapeId="0" xr:uid="{D8964662-72D2-4332-AD65-C579758F2B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3" authorId="0" shapeId="0" xr:uid="{8B92A57E-AD64-4279-A562-414C80E78C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3" authorId="0" shapeId="0" xr:uid="{B0218EFE-FCFE-47C9-971F-A44B7A9A39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4" authorId="0" shapeId="0" xr:uid="{9216C313-9CB7-40DE-A2AA-46598DA45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4" authorId="0" shapeId="0" xr:uid="{27E68D4D-67F9-4666-82C3-EB6381AC12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95" authorId="0" shapeId="0" xr:uid="{54ACBB92-9B71-493B-BF98-313A594A51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4" authorId="0" shapeId="0" xr:uid="{90C0C05C-98E8-45AB-8D0D-C43AF592C3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4" authorId="0" shapeId="0" xr:uid="{92BCC151-1FC7-42B1-AF3A-074CCF17E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5" authorId="0" shapeId="0" xr:uid="{D257E30B-5E52-41B3-85C2-F340A87692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5" authorId="0" shapeId="0" xr:uid="{5E337F35-EBE2-45E0-B379-9FE9349449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6" authorId="0" shapeId="0" xr:uid="{EB4F3175-69DA-4AFB-A88D-D46AC3805F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6" authorId="0" shapeId="0" xr:uid="{DF8C29CD-45ED-4B19-99C8-EDF47FFDDC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7" authorId="0" shapeId="0" xr:uid="{E0F9028E-2B05-46FE-85D8-85DF396699B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7" authorId="0" shapeId="0" xr:uid="{674636A7-9E58-4644-BD1D-EC64AE6B48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8" authorId="0" shapeId="0" xr:uid="{3B37E4B9-D793-4B96-BD54-74EF828D46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8" authorId="0" shapeId="0" xr:uid="{2C2E84E8-E1D9-4CB2-8494-BD62DF3DF63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09" authorId="0" shapeId="0" xr:uid="{6B58D35A-B421-4069-B068-A89152CADD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8" authorId="0" shapeId="0" xr:uid="{7FDA5AA0-7A64-4E95-B300-37141BDAF7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8" authorId="0" shapeId="0" xr:uid="{09B27B1B-4D60-4070-9352-3BE78A6868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9" authorId="0" shapeId="0" xr:uid="{586CF7EC-1DD8-4636-B8B2-1D85862A25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9" authorId="0" shapeId="0" xr:uid="{59881230-C16E-4259-97C4-C047D66824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0" authorId="0" shapeId="0" xr:uid="{7C03803D-112C-4BA1-9C2B-0DC1BF8690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0" authorId="0" shapeId="0" xr:uid="{B04D506A-3DEA-43C4-875C-04D627B204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1" authorId="0" shapeId="0" xr:uid="{F2C1D347-D4BE-48AB-A82E-8D2964CA5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1" authorId="0" shapeId="0" xr:uid="{7FFA3151-F1EE-4956-BE55-01054F7B6E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2" authorId="0" shapeId="0" xr:uid="{66C8A367-ED39-48F6-BB8D-D3942192AF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2" authorId="0" shapeId="0" xr:uid="{222FFB5D-B70F-4A25-B31F-C995FB80FC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23" authorId="0" shapeId="0" xr:uid="{841920DE-40EA-4E12-9FAE-901ADCF9A5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2" authorId="0" shapeId="0" xr:uid="{158AC71E-73F6-4499-8114-926FE1D0EB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2" authorId="0" shapeId="0" xr:uid="{A896156D-C3C4-4491-8D4F-BEAF12025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3" authorId="0" shapeId="0" xr:uid="{CA185037-2332-4519-B045-8869A14CA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3" authorId="0" shapeId="0" xr:uid="{693D12AA-5197-4822-B85D-BFD9E2247B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4" authorId="0" shapeId="0" xr:uid="{05ED1CB2-061E-45B0-AAEB-6439F68148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4" authorId="0" shapeId="0" xr:uid="{89433A64-CE30-47A4-9055-1426A5C283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5" authorId="0" shapeId="0" xr:uid="{BE856AD6-A1C5-41D0-9266-581AAE0B3C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5" authorId="0" shapeId="0" xr:uid="{E18BB8C3-DFB8-43EE-A982-2A1E5BCF30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6" authorId="0" shapeId="0" xr:uid="{64540223-7740-4C1E-AA06-355C8D07D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6" authorId="0" shapeId="0" xr:uid="{7CAFC599-5929-4131-BCB3-DCC57193B7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37" authorId="0" shapeId="0" xr:uid="{4B6FEB61-52B4-4F27-9F65-94243F805C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6" authorId="0" shapeId="0" xr:uid="{AE3758B6-EB22-4618-B5EA-C0B25EE7F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6" authorId="0" shapeId="0" xr:uid="{6F843A7A-655A-42B7-92D8-2ADA0ECC77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7" authorId="0" shapeId="0" xr:uid="{0C229EBB-3221-439C-B701-2DC44339F6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7" authorId="0" shapeId="0" xr:uid="{575A0FE1-056D-465B-B065-6B7F964E47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8" authorId="0" shapeId="0" xr:uid="{6DF21A9D-552C-4A0A-8F5C-89571546B6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8" authorId="0" shapeId="0" xr:uid="{CE5D813A-3716-42EC-8D54-3954C0E4D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9" authorId="0" shapeId="0" xr:uid="{E0D8C1EC-E272-4B38-8814-7906CF7689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9" authorId="0" shapeId="0" xr:uid="{97902B6B-CF66-4221-8A64-1E911BD30D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50" authorId="0" shapeId="0" xr:uid="{DCC61F79-BC2C-4EDA-9F0F-99509779B5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50" authorId="0" shapeId="0" xr:uid="{BB5AEB80-84D1-4C43-B4CD-98E17C9EE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51" authorId="0" shapeId="0" xr:uid="{B058A785-AC8A-4666-B0A4-81A69C2D35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0" authorId="0" shapeId="0" xr:uid="{2F6EE475-3527-4E34-B494-6EAD61439F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0" authorId="0" shapeId="0" xr:uid="{B9D5C9FE-9E27-4465-A815-F1FD7E57F1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1" authorId="0" shapeId="0" xr:uid="{0A5B83A6-873F-457B-AC5F-4B14134A04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1" authorId="0" shapeId="0" xr:uid="{0D77C1D4-30CB-46F3-85F3-A198EBD708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2" authorId="0" shapeId="0" xr:uid="{117513FF-BFDE-4A6D-B38C-38AC19F3B4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2" authorId="0" shapeId="0" xr:uid="{6CFABB40-FE21-4514-9D5A-0448EC2D2B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3" authorId="0" shapeId="0" xr:uid="{8DF837F0-FC96-4CB0-91F3-5D330C0085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3" authorId="0" shapeId="0" xr:uid="{780944F0-CDD6-49D9-AC57-580524EA3C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4" authorId="0" shapeId="0" xr:uid="{AA00BBEF-0586-4B6B-B277-D5A195387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4" authorId="0" shapeId="0" xr:uid="{F6C43BF3-E97D-4E9A-B223-9770D0BA52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65" authorId="0" shapeId="0" xr:uid="{89161217-1BA1-45E1-A6D1-51222AF257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4" authorId="0" shapeId="0" xr:uid="{FDCC9A56-A875-4F91-9F89-D1064018FE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4" authorId="0" shapeId="0" xr:uid="{6C9AAE50-0229-46E8-A3BD-8594F34205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5" authorId="0" shapeId="0" xr:uid="{72A7EFD8-0A13-4306-8DA6-CC51D31805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5" authorId="0" shapeId="0" xr:uid="{1028C9EA-F004-40C6-945E-11065054137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6" authorId="0" shapeId="0" xr:uid="{E1C76E5A-0551-4516-A9F8-824495B95F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6" authorId="0" shapeId="0" xr:uid="{16D5023D-DAB4-426C-8B0C-2443759B7F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7" authorId="0" shapeId="0" xr:uid="{C9DD9BBD-19A0-44F0-91B6-87EBE7F0D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7" authorId="0" shapeId="0" xr:uid="{2649B302-A6DB-4BCA-A7F7-DC30822D20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8" authorId="0" shapeId="0" xr:uid="{FE07168B-CE86-4380-AC41-2E0BA8247D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8" authorId="0" shapeId="0" xr:uid="{4FB53074-0BCD-4B7D-8938-A5CFD9E5A2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79" authorId="0" shapeId="0" xr:uid="{F9B10E54-770E-4BF0-B079-CF36F0C1B2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8" authorId="0" shapeId="0" xr:uid="{D75F1AD0-32B4-4F6A-9EC3-FFAE2133BE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8" authorId="0" shapeId="0" xr:uid="{0292F87B-4A2E-4A13-B6EC-8CA44D8036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9" authorId="0" shapeId="0" xr:uid="{F2A8ACDB-518A-4479-977E-83028F51DC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9" authorId="0" shapeId="0" xr:uid="{6AC9B186-01DA-4342-BCA9-8B31734B56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0" authorId="0" shapeId="0" xr:uid="{7B262030-0CF8-4A0A-91E5-86EC06F3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0" authorId="0" shapeId="0" xr:uid="{4FFA8852-6534-4870-886A-203E34CFA1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1" authorId="0" shapeId="0" xr:uid="{CB6A911E-81DC-4C73-BA4A-0B661C0C1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1" authorId="0" shapeId="0" xr:uid="{F246D03B-0235-4618-B752-B39057025C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2" authorId="0" shapeId="0" xr:uid="{ED9EA40A-BC4D-47D6-9298-D4424B8494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2" authorId="0" shapeId="0" xr:uid="{99E05916-5D1C-47FD-AE6F-D169BB4C27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93" authorId="0" shapeId="0" xr:uid="{C292FA91-C828-4FDC-846B-5A57820BCC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2" authorId="0" shapeId="0" xr:uid="{819A2B99-AD59-4E43-9CB7-A94836F3DE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2" authorId="0" shapeId="0" xr:uid="{6F516296-5592-40CD-BFB5-9B80DAB12C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3" authorId="0" shapeId="0" xr:uid="{622067C2-7008-480A-9EFF-F120BD681A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3" authorId="0" shapeId="0" xr:uid="{E533B54C-8594-486E-B6CE-73DA15B19E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4" authorId="0" shapeId="0" xr:uid="{E6B488FF-10D7-4545-B27A-6A8351FE8E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4" authorId="0" shapeId="0" xr:uid="{D01BA32D-F97E-43D6-ABD3-911AB9AB46D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5" authorId="0" shapeId="0" xr:uid="{14665761-E0D0-4A62-8560-0A15814645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5" authorId="0" shapeId="0" xr:uid="{92B0C67D-D4C2-41AE-8BFE-D91157527D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6" authorId="0" shapeId="0" xr:uid="{27EC1C53-CF27-4AA7-9352-0282897CDE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6" authorId="0" shapeId="0" xr:uid="{B94CEB41-C78E-4913-8C48-4D61C7660F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07" authorId="0" shapeId="0" xr:uid="{F1A7BE33-7A45-4283-8118-7980A24E77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6" authorId="0" shapeId="0" xr:uid="{5ADE4E30-A241-4BE4-AB8F-82D37371D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6" authorId="0" shapeId="0" xr:uid="{7FD19BE6-CA5A-4874-8137-5093159862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7" authorId="0" shapeId="0" xr:uid="{10F6048E-222B-4E90-B086-E148EB386B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7" authorId="0" shapeId="0" xr:uid="{824DC493-AF32-4BB7-AEEA-528EF8AB95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8" authorId="0" shapeId="0" xr:uid="{26BC7FB2-8DA1-4D1B-BBD1-DF90294AA1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8" authorId="0" shapeId="0" xr:uid="{487840A5-53CE-41EE-9362-DEDF51EBE74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9" authorId="0" shapeId="0" xr:uid="{0E554B03-D390-4198-8E64-80185C9F9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9" authorId="0" shapeId="0" xr:uid="{26628270-734C-494A-A916-62BA64B89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20" authorId="0" shapeId="0" xr:uid="{CB142F7E-7527-4A32-93EB-2E2650E2A3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20" authorId="0" shapeId="0" xr:uid="{207282A5-92F2-438A-8ABC-570AE06A22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21" authorId="0" shapeId="0" xr:uid="{23822453-5CFB-4E61-A87B-FBC77085E1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0" authorId="0" shapeId="0" xr:uid="{535B1538-E4E4-4B07-9BC3-8473B71A13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0" authorId="0" shapeId="0" xr:uid="{75BADD14-B607-4FC1-975A-6E5BD35B28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1" authorId="0" shapeId="0" xr:uid="{017EF49C-9838-4B4F-9EC0-7F30433375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1" authorId="0" shapeId="0" xr:uid="{12017E5C-2A43-4295-BFC3-CE7BE3BDFF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2" authorId="0" shapeId="0" xr:uid="{1E168506-88AB-4FD2-8436-09179AFC6B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2" authorId="0" shapeId="0" xr:uid="{BA961C7D-60E2-4B4A-8488-766D495075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3" authorId="0" shapeId="0" xr:uid="{03FFE2E7-3312-48FD-9671-BCD543550A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3" authorId="0" shapeId="0" xr:uid="{B7BB53BA-4030-4887-8CCD-B9D117C091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4" authorId="0" shapeId="0" xr:uid="{9F8DC90C-C1C9-4F9B-9A6A-2E85009633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4" authorId="0" shapeId="0" xr:uid="{9D6C7984-9E5F-4276-8F68-D478D5A366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35" authorId="0" shapeId="0" xr:uid="{55A3F74C-F530-495A-ABA2-61D3F9A2C6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<sst xmlns="http://schemas.openxmlformats.org/spreadsheetml/2006/main" count="3083" uniqueCount="559">
  <si>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</si>
  <si>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</si>
  <si>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</si>
  <si>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</si>
  <si>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</si>
  <si>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</si>
  <si>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</si>
  <si>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</si>
  <si>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</si>
  <si>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</si>
  <si>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</si>
  <si>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</si>
  <si>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</si>
  <si>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</si>
  <si>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</si>
  <si>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</si>
  <si>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</si>
  <si>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</si>
  <si>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</si>
  <si>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</si>
  <si>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</si>
  <si>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</si>
  <si>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</si>
  <si>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</si>
  <si>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</si>
  <si>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</si>
  <si>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</si>
  <si>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</si>
  <si>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</si>
  <si>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</si>
  <si>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</si>
  <si>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</si>
  <si>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</si>
  <si>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</si>
  <si>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</si>
  <si>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</si>
  <si>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</si>
  <si>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</si>
  <si>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</si>
  <si>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</si>
  <si>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</si>
  <si>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</si>
  <si>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</si>
  <si>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</si>
  <si>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</si>
  <si>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</si>
  <si>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</si>
  <si>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</si>
  <si>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</si>
  <si>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</si>
  <si>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</si>
  <si>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</si>
  <si>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</si>
  <si>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</si>
  <si>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</si>
  <si>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</si>
  <si>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</si>
  <si>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</si>
  <si>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</si>
  <si>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</si>
  <si>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</si>
  <si>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</si>
  <si>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</si>
  <si>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</si>
  <si>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</si>
  <si>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</si>
  <si>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</si>
  <si>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</si>
  <si>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</si>
  <si>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</si>
  <si>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</si>
  <si>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</si>
  <si>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</si>
  <si>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</si>
  <si>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</si>
  <si>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</si>
  <si>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</si>
  <si>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</si>
  <si>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</si>
  <si>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</si>
  <si>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</si>
  <si>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</si>
  <si>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</si>
  <si>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</si>
  <si>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</si>
  <si>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</si>
  <si>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</si>
  <si>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</si>
  <si>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</si>
  <si>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</si>
  <si>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</si>
  <si>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</si>
  <si>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</si>
  <si>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</si>
  <si>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</si>
  <si>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</si>
  <si>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</si>
  <si>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</si>
  <si>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</si>
  <si>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</si>
  <si>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</si>
  <si>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</si>
  <si>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</si>
  <si>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</si>
  <si>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</si>
  <si>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</si>
  <si>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</si>
  <si>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</si>
  <si>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</si>
  <si>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</si>
  <si>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</si>
  <si>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</si>
  <si>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</si>
  <si>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</si>
  <si>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</si>
  <si>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</si>
  <si>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</si>
  <si>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</si>
  <si>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</si>
  <si>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</si>
  <si>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</si>
  <si>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</si>
  <si>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</si>
  <si>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</si>
  <si>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</si>
  <si>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</si>
  <si>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</si>
  <si>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</si>
  <si>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</si>
  <si>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</si>
  <si>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</si>
  <si>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</si>
  <si>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</si>
  <si>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</si>
  <si>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</si>
  <si>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</si>
  <si>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</si>
  <si>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</si>
  <si>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</si>
  <si>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</si>
  <si>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</si>
  <si>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</si>
  <si>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</si>
  <si>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</si>
  <si>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</si>
  <si>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</si>
  <si>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</si>
  <si>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</si>
  <si>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</si>
  <si>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</si>
  <si>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</si>
  <si>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</si>
  <si>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</si>
  <si>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</si>
  <si>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</si>
  <si>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</si>
  <si>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</si>
  <si>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</si>
  <si>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</si>
  <si>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</si>
  <si>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</si>
  <si>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</si>
  <si>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</si>
  <si>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</si>
  <si>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</si>
  <si>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</si>
  <si>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</si>
  <si>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</si>
  <si>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</si>
  <si>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</si>
  <si>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</si>
  <si>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</si>
  <si>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</si>
  <si>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</si>
  <si>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</si>
  <si>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</si>
  <si>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</si>
  <si>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</si>
  <si>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</si>
  <si>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</si>
  <si>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</si>
  <si>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</si>
  <si>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</si>
  <si>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</si>
  <si>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</si>
  <si>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</si>
  <si>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</si>
  <si>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</si>
  <si>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</si>
  <si>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</si>
  <si>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</si>
  <si>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</si>
  <si>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</si>
  <si>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</si>
  <si>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</si>
  <si>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</si>
  <si>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</si>
  <si>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</si>
  <si>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</si>
  <si>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</si>
  <si>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</si>
  <si>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</si>
  <si>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</si>
  <si>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</si>
  <si>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</si>
  <si>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</si>
  <si>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</si>
  <si>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</si>
  <si>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</si>
  <si>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</si>
  <si>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</si>
  <si>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</si>
  <si>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</si>
  <si>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</si>
  <si>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</si>
  <si>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</si>
  <si>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</si>
  <si>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</si>
  <si>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</si>
  <si>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</si>
  <si>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</si>
  <si>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</si>
  <si>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</si>
  <si>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</si>
  <si>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</si>
  <si>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</si>
  <si>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</si>
  <si>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</si>
  <si>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</si>
  <si>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</si>
  <si>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</si>
  <si>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</si>
  <si>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</si>
  <si>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</si>
  <si>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</si>
  <si>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</si>
  <si>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</si>
  <si>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</si>
  <si>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</si>
  <si>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</si>
  <si>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</si>
  <si>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</si>
  <si>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</si>
  <si>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</si>
  <si>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</si>
  <si>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</si>
  <si>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</si>
  <si>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</si>
  <si>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</si>
  <si>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</si>
  <si>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</si>
  <si>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</si>
  <si>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</si>
  <si>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</si>
  <si>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</si>
  <si>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</si>
  <si>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</si>
  <si>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</si>
  <si>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</si>
  <si>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</si>
  <si>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</si>
  <si>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</si>
  <si>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</si>
  <si>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</si>
  <si>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</si>
  <si>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</si>
  <si>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</si>
  <si>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</si>
  <si>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</si>
  <si>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</si>
  <si>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</si>
  <si>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</si>
  <si>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</si>
  <si>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</si>
  <si>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</si>
  <si>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</si>
  <si>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</si>
  <si>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</si>
  <si>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</si>
  <si>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</si>
  <si>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</si>
  <si>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</si>
  <si>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</si>
  <si>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</si>
  <si>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</si>
  <si>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</si>
  <si>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</si>
  <si>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</si>
  <si>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</si>
  <si>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</si>
  <si>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</si>
  <si>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</si>
  <si>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</si>
  <si>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</si>
  <si>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</si>
  <si>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</si>
  <si>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</si>
  <si>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</si>
  <si>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</si>
  <si>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</si>
  <si>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</si>
  <si>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</si>
  <si>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</si>
  <si>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</si>
  <si>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</si>
  <si>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</si>
  <si>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</si>
  <si>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</si>
  <si>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</si>
  <si>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</si>
  <si>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</si>
  <si>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</si>
  <si>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</si>
  <si>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</si>
  <si>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</si>
  <si>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</si>
  <si>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</si>
  <si>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</si>
  <si>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</si>
  <si>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</si>
  <si>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</si>
  <si>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</si>
  <si>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</si>
  <si>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</si>
  <si>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</si>
  <si>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</si>
  <si>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</si>
  <si>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</si>
  <si>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</si>
  <si>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</si>
  <si>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</si>
  <si>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</si>
  <si>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</si>
  <si>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</si>
  <si>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</si>
  <si>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</si>
  <si>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</si>
  <si>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</si>
  <si>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</si>
  <si>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</si>
  <si>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</si>
  <si>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</si>
  <si>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</si>
  <si>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</si>
  <si>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</si>
  <si>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</si>
  <si>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</si>
  <si>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</si>
  <si>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</si>
  <si>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</si>
  <si>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</si>
  <si>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</si>
  <si>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</si>
  <si>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</si>
  <si>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</si>
  <si>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</si>
  <si>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</si>
  <si>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</si>
  <si>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</si>
  <si>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</si>
  <si>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</si>
  <si>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</si>
  <si>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</si>
  <si>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</si>
  <si>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</si>
  <si>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</si>
  <si>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</si>
  <si>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</si>
  <si>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</si>
  <si>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</si>
  <si>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</si>
  <si>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</si>
  <si>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</si>
  <si>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</si>
  <si>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</si>
  <si>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</si>
  <si>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</si>
  <si>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</si>
  <si>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</si>
  <si>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</si>
  <si>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</si>
  <si>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</si>
  <si>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</si>
  <si>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</si>
  <si>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</si>
  <si>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</si>
  <si>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</si>
  <si>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</si>
  <si>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</si>
  <si>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</si>
  <si>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</si>
  <si>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</si>
  <si>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</si>
  <si>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</si>
  <si>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</si>
  <si>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</si>
  <si>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</si>
  <si>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</si>
  <si>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</si>
  <si>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</si>
  <si>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</si>
  <si>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</si>
  <si>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</si>
  <si>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</si>
  <si>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</si>
  <si>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</si>
  <si>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</si>
  <si>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</si>
  <si>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</si>
  <si>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</si>
  <si>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</si>
  <si>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</si>
  <si>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</si>
  <si>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</si>
  <si>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</si>
  <si>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</si>
  <si>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</si>
  <si>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</si>
  <si>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</si>
  <si>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</si>
  <si>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</si>
  <si>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</si>
  <si>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</si>
  <si>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</si>
  <si>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</si>
  <si>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</si>
  <si>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</si>
  <si>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</si>
  <si>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</si>
  <si>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</si>
  <si>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</si>
  <si>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</si>
  <si>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</si>
  <si>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</si>
  <si>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</si>
  <si>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</si>
  <si>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</si>
  <si>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</si>
  <si>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</si>
  <si>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</si>
  <si>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</si>
  <si>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</si>
  <si>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</si>
  <si>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</si>
  <si>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</si>
  <si>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</si>
  <si>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</si>
  <si>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</si>
  <si>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</si>
  <si>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</si>
  <si>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</si>
  <si>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</si>
  <si>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104_FORMA E MODO PAGAMENTO</t>
  </si>
  <si>
    <t>210_OUTRAS REIVINDICAÇÕES SOBRE CONDIÇÕES DE TRABALHO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</si>
  <si>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</si>
  <si>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</si>
  <si>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</si>
  <si>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</si>
  <si>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</si>
  <si>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</si>
  <si>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</si>
  <si>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</si>
  <si>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</si>
  <si>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</si>
  <si>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</si>
  <si>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</si>
  <si>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</si>
  <si>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</si>
  <si>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</si>
  <si>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</si>
  <si>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</si>
  <si>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</si>
  <si>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</si>
  <si>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</si>
  <si>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</si>
  <si>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</si>
  <si>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</si>
  <si>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</si>
  <si>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</si>
  <si>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</si>
  <si>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</si>
  <si>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</si>
  <si>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</si>
  <si>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</si>
  <si>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</si>
  <si>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</si>
  <si>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</si>
  <si>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</si>
  <si>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</si>
  <si>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</si>
  <si>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</si>
  <si>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</si>
  <si>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</si>
  <si>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</si>
  <si>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</si>
  <si>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</si>
  <si>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</si>
  <si>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</si>
  <si>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</si>
  <si>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</si>
  <si>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</si>
  <si>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</si>
  <si>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</si>
  <si>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</si>
  <si>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</si>
  <si>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</si>
  <si>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</si>
  <si>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</si>
  <si>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</si>
  <si>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</si>
  <si>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</si>
  <si>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</si>
  <si>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</si>
  <si>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</si>
  <si>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</si>
  <si>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</si>
  <si>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</si>
  <si>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</si>
  <si>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</si>
  <si>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</si>
  <si>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t>101_AUMENTOS SALARIAIS</t>
  </si>
  <si>
    <t>102_AUMENTO E/OU CRIAÇÃO DE PRESTAÇÕES COMPLEMENTARES</t>
  </si>
  <si>
    <t>103_PAGAMENTO DE SALARIOS E PRESTAÇÕES COMPLEMENTARES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</si>
  <si>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</si>
  <si>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</si>
  <si>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</si>
  <si>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</si>
  <si>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</si>
  <si>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</si>
  <si>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</si>
  <si>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</si>
  <si>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</si>
  <si>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</si>
  <si>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</si>
  <si>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</si>
  <si>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</si>
  <si>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</si>
  <si>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</si>
  <si>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</si>
  <si>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</si>
  <si>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</si>
  <si>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</si>
  <si>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</si>
  <si>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</si>
  <si>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</si>
  <si>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</si>
  <si>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</si>
  <si>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r>
      <t xml:space="preserve"> Nota: Em caso de processo de fusão/reestruturação da entidade existente a 31/12/2025, indicar o critério adotado para o registo dos dados do Balanço Social 2025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</si>
  <si>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31/12/2025 deverá ser indicado o critério adotado para o registo dos dados do Balanço Social 2025.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</si>
  <si>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2025: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2025 na folha de identificação.</t>
    </r>
  </si>
  <si>
    <t xml:space="preserve"> </t>
  </si>
  <si>
    <t>30 a 32,30</t>
  </si>
  <si>
    <t>1  a 5</t>
  </si>
  <si>
    <t>5,50 a 9</t>
  </si>
  <si>
    <t>9,50 a 11,50</t>
  </si>
  <si>
    <t>UNIVERSIDADE DOS AÇORES</t>
  </si>
  <si>
    <t>EDUCAÇÃO, CIÊNCIA E INOVAÇÃO</t>
  </si>
  <si>
    <t>Cláudia Sofia da Costa Azevedo Santos</t>
  </si>
  <si>
    <t>svrh.diretor@uac.pt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</si>
</sst>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  <font>
      <sz val="7"/>
      <color theme="1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Protection="1">
      <protection locked="0"/>
    </xf>
    <xf numFmtId="0" fontId="13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7" fillId="0" borderId="16" xfId="0" applyFont="1" applyBorder="1"/>
    <xf numFmtId="0" fontId="3" fillId="0" borderId="17" xfId="0" applyFont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2" fillId="0" borderId="0" xfId="5" applyFont="1"/>
    <xf numFmtId="3" fontId="25" fillId="0" borderId="0" xfId="5" applyNumberFormat="1" applyFont="1"/>
    <xf numFmtId="3" fontId="24" fillId="0" borderId="0" xfId="5" applyNumberFormat="1" applyFont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 wrapText="1"/>
    </xf>
    <xf numFmtId="3" fontId="27" fillId="0" borderId="0" xfId="5" applyNumberFormat="1" applyFont="1" applyAlignment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25" fillId="0" borderId="0" xfId="5" applyNumberFormat="1" applyFont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4" fillId="0" borderId="0" xfId="5" applyNumberFormat="1" applyFont="1" applyAlignment="1">
      <alignment vertical="center" wrapText="1"/>
    </xf>
    <xf numFmtId="0" fontId="29" fillId="0" borderId="0" xfId="5" applyFont="1"/>
    <xf numFmtId="3" fontId="2" fillId="4" borderId="0" xfId="5" applyNumberFormat="1" applyFill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/>
    <xf numFmtId="3" fontId="41" fillId="0" borderId="0" xfId="5" applyNumberFormat="1" applyFont="1"/>
    <xf numFmtId="3" fontId="42" fillId="0" borderId="0" xfId="5" applyNumberFormat="1" applyFont="1"/>
    <xf numFmtId="3" fontId="42" fillId="4" borderId="0" xfId="5" applyNumberFormat="1" applyFont="1" applyFill="1"/>
    <xf numFmtId="3" fontId="2" fillId="0" borderId="0" xfId="5" applyNumberFormat="1"/>
    <xf numFmtId="3" fontId="2" fillId="0" borderId="0" xfId="5" applyNumberFormat="1" applyAlignment="1">
      <alignment vertical="center"/>
    </xf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51" fillId="0" borderId="0" xfId="5" applyNumberFormat="1" applyFont="1"/>
    <xf numFmtId="3" fontId="58" fillId="0" borderId="0" xfId="5" applyNumberFormat="1" applyFont="1"/>
    <xf numFmtId="3" fontId="29" fillId="0" borderId="0" xfId="5" applyNumberFormat="1" applyFont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vertical="center"/>
    </xf>
    <xf numFmtId="3" fontId="65" fillId="0" borderId="22" xfId="0" applyNumberFormat="1" applyFont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72" fillId="0" borderId="0" xfId="0" applyFont="1"/>
    <xf numFmtId="0" fontId="37" fillId="0" borderId="0" xfId="0" applyFont="1"/>
    <xf numFmtId="0" fontId="29" fillId="0" borderId="0" xfId="0" applyFont="1"/>
    <xf numFmtId="0" fontId="42" fillId="0" borderId="0" xfId="0" applyFont="1"/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3" fontId="37" fillId="0" borderId="0" xfId="0" applyNumberFormat="1" applyFont="1" applyAlignment="1">
      <alignment horizontal="justify" vertical="center" wrapText="1"/>
    </xf>
    <xf numFmtId="3" fontId="28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30" xfId="0" applyNumberFormat="1" applyFont="1" applyBorder="1"/>
    <xf numFmtId="7" fontId="28" fillId="0" borderId="31" xfId="0" applyNumberFormat="1" applyFont="1" applyBorder="1" applyAlignment="1" applyProtection="1">
      <alignment horizontal="right" vertical="center" wrapText="1"/>
      <protection locked="0"/>
    </xf>
    <xf numFmtId="7" fontId="28" fillId="0" borderId="32" xfId="0" applyNumberFormat="1" applyFont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>
      <alignment horizontal="center" vertical="center"/>
    </xf>
    <xf numFmtId="3" fontId="28" fillId="2" borderId="18" xfId="5" applyNumberFormat="1" applyFont="1" applyFill="1" applyBorder="1" applyAlignment="1">
      <alignment horizontal="center" vertical="center" wrapText="1" shrinkToFit="1"/>
    </xf>
    <xf numFmtId="3" fontId="28" fillId="2" borderId="18" xfId="5" applyNumberFormat="1" applyFont="1" applyFill="1" applyBorder="1" applyAlignment="1">
      <alignment horizontal="center" vertical="center" wrapText="1"/>
    </xf>
    <xf numFmtId="3" fontId="24" fillId="2" borderId="37" xfId="5" applyNumberFormat="1" applyFont="1" applyFill="1" applyBorder="1" applyAlignment="1">
      <alignment horizontal="center" vertical="center"/>
    </xf>
    <xf numFmtId="3" fontId="24" fillId="2" borderId="38" xfId="5" applyNumberFormat="1" applyFont="1" applyFill="1" applyBorder="1" applyAlignment="1">
      <alignment horizontal="center" vertical="center"/>
    </xf>
    <xf numFmtId="3" fontId="24" fillId="2" borderId="39" xfId="5" applyNumberFormat="1" applyFont="1" applyFill="1" applyBorder="1" applyAlignment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>
      <alignment horizontal="right" vertical="center"/>
    </xf>
    <xf numFmtId="3" fontId="28" fillId="2" borderId="38" xfId="5" applyNumberFormat="1" applyFont="1" applyFill="1" applyBorder="1" applyAlignment="1">
      <alignment horizontal="right" vertical="center"/>
    </xf>
    <xf numFmtId="3" fontId="28" fillId="0" borderId="38" xfId="5" applyNumberFormat="1" applyFont="1" applyBorder="1" applyAlignment="1">
      <alignment horizontal="right" vertical="center"/>
    </xf>
    <xf numFmtId="3" fontId="28" fillId="2" borderId="39" xfId="5" applyNumberFormat="1" applyFont="1" applyFill="1" applyBorder="1" applyAlignment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justify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justify" vertical="center"/>
    </xf>
    <xf numFmtId="3" fontId="82" fillId="0" borderId="0" xfId="0" applyNumberFormat="1" applyFont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Border="1" applyAlignment="1" applyProtection="1">
      <alignment horizontal="right" vertical="center"/>
      <protection locked="0"/>
    </xf>
    <xf numFmtId="3" fontId="29" fillId="0" borderId="29" xfId="0" applyNumberFormat="1" applyFont="1" applyBorder="1" applyAlignment="1" applyProtection="1">
      <alignment horizontal="right" vertical="center"/>
      <protection locked="0"/>
    </xf>
    <xf numFmtId="3" fontId="29" fillId="0" borderId="36" xfId="0" applyNumberFormat="1" applyFont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>
      <alignment horizontal="right" vertical="center"/>
    </xf>
    <xf numFmtId="166" fontId="29" fillId="8" borderId="36" xfId="5" applyNumberFormat="1" applyFont="1" applyFill="1" applyBorder="1" applyAlignment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>
      <alignment horizontal="right" vertical="center"/>
    </xf>
    <xf numFmtId="3" fontId="29" fillId="10" borderId="39" xfId="5" applyNumberFormat="1" applyFont="1" applyFill="1" applyBorder="1" applyAlignment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0" borderId="49" xfId="5" applyNumberFormat="1" applyFont="1" applyBorder="1" applyAlignment="1" applyProtection="1">
      <alignment horizontal="right" vertical="center"/>
      <protection locked="0"/>
    </xf>
    <xf numFmtId="164" fontId="29" fillId="0" borderId="50" xfId="5" applyNumberFormat="1" applyFont="1" applyBorder="1" applyAlignment="1" applyProtection="1">
      <alignment horizontal="right" vertical="center"/>
      <protection locked="0"/>
    </xf>
    <xf numFmtId="164" fontId="29" fillId="0" borderId="51" xfId="5" applyNumberFormat="1" applyFont="1" applyBorder="1" applyAlignment="1" applyProtection="1">
      <alignment horizontal="right" vertical="center"/>
      <protection locked="0"/>
    </xf>
    <xf numFmtId="164" fontId="29" fillId="0" borderId="35" xfId="5" applyNumberFormat="1" applyFont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0" fontId="28" fillId="0" borderId="0" xfId="5" applyFont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43" fillId="0" borderId="0" xfId="5" applyFont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Border="1" applyAlignment="1" applyProtection="1">
      <alignment horizontal="center" vertical="center"/>
      <protection locked="0"/>
    </xf>
    <xf numFmtId="0" fontId="94" fillId="0" borderId="5" xfId="0" applyFont="1" applyBorder="1" applyAlignment="1">
      <alignment vertical="top"/>
    </xf>
    <xf numFmtId="0" fontId="95" fillId="0" borderId="0" xfId="0" applyFont="1" applyAlignment="1">
      <alignment vertical="top"/>
    </xf>
    <xf numFmtId="0" fontId="96" fillId="0" borderId="0" xfId="0" applyFont="1" applyAlignment="1">
      <alignment vertical="top"/>
    </xf>
    <xf numFmtId="0" fontId="96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89" fillId="0" borderId="5" xfId="0" applyFont="1" applyBorder="1" applyAlignment="1">
      <alignment vertical="top"/>
    </xf>
    <xf numFmtId="0" fontId="90" fillId="0" borderId="5" xfId="0" applyFont="1" applyBorder="1"/>
    <xf numFmtId="0" fontId="90" fillId="0" borderId="0" xfId="0" applyFont="1"/>
    <xf numFmtId="0" fontId="97" fillId="0" borderId="5" xfId="0" applyFont="1" applyBorder="1" applyAlignment="1">
      <alignment vertical="top" wrapText="1"/>
    </xf>
    <xf numFmtId="0" fontId="97" fillId="0" borderId="0" xfId="0" applyFont="1" applyAlignment="1">
      <alignment vertical="top"/>
    </xf>
    <xf numFmtId="0" fontId="97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Border="1" applyAlignment="1" applyProtection="1">
      <alignment horizontal="right" vertical="center"/>
      <protection locked="0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ill="1" applyAlignment="1" applyProtection="1"/>
    <xf numFmtId="0" fontId="20" fillId="0" borderId="0" xfId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48" fillId="0" borderId="0" xfId="0" applyNumberFormat="1" applyFont="1" applyAlignment="1">
      <alignment vertical="center" wrapText="1"/>
    </xf>
    <xf numFmtId="3" fontId="106" fillId="0" borderId="0" xfId="5" applyNumberFormat="1" applyFont="1" applyAlignment="1">
      <alignment vertical="center" wrapText="1"/>
    </xf>
    <xf numFmtId="3" fontId="107" fillId="0" borderId="0" xfId="5" applyNumberFormat="1" applyFont="1" applyAlignment="1">
      <alignment vertical="center"/>
    </xf>
    <xf numFmtId="3" fontId="108" fillId="0" borderId="0" xfId="5" applyNumberFormat="1" applyFont="1" applyAlignment="1">
      <alignment vertical="center"/>
    </xf>
    <xf numFmtId="3" fontId="29" fillId="0" borderId="0" xfId="12" applyNumberFormat="1" applyFont="1"/>
    <xf numFmtId="0" fontId="3" fillId="14" borderId="0" xfId="0" applyFont="1" applyFill="1"/>
    <xf numFmtId="0" fontId="7" fillId="14" borderId="0" xfId="0" applyFont="1" applyFill="1"/>
    <xf numFmtId="0" fontId="17" fillId="14" borderId="0" xfId="0" applyFont="1" applyFill="1"/>
    <xf numFmtId="0" fontId="4" fillId="14" borderId="0" xfId="0" applyFont="1" applyFill="1"/>
    <xf numFmtId="0" fontId="0" fillId="14" borderId="0" xfId="0" applyFill="1"/>
    <xf numFmtId="3" fontId="109" fillId="0" borderId="0" xfId="0" applyNumberFormat="1" applyFont="1" applyAlignment="1">
      <alignment vertical="top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112" fillId="0" borderId="0" xfId="5" applyNumberFormat="1" applyFont="1" applyAlignment="1">
      <alignment vertical="center"/>
    </xf>
    <xf numFmtId="3" fontId="7" fillId="0" borderId="0" xfId="0" applyNumberFormat="1" applyFont="1" applyAlignment="1" applyProtection="1">
      <alignment vertical="center"/>
      <protection locked="0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Alignment="1">
      <alignment wrapText="1"/>
    </xf>
    <xf numFmtId="3" fontId="29" fillId="0" borderId="0" xfId="5" applyNumberFormat="1" applyFont="1" applyAlignment="1">
      <alignment horizontal="left" vertical="center"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14" fontId="13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97" fillId="0" borderId="7" xfId="0" applyFont="1" applyBorder="1" applyAlignment="1">
      <alignment horizontal="left" vertical="top" wrapText="1"/>
    </xf>
    <xf numFmtId="0" fontId="97" fillId="0" borderId="5" xfId="0" applyFont="1" applyBorder="1" applyAlignment="1">
      <alignment horizontal="left" vertical="top" wrapText="1"/>
    </xf>
    <xf numFmtId="0" fontId="91" fillId="0" borderId="5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97" fillId="0" borderId="7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Alignment="1">
      <alignment horizontal="justify" vertical="center" wrapText="1"/>
    </xf>
    <xf numFmtId="3" fontId="29" fillId="0" borderId="0" xfId="14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Alignment="1">
      <alignment horizontal="justify" vertical="center"/>
    </xf>
    <xf numFmtId="3" fontId="62" fillId="0" borderId="0" xfId="0" applyNumberFormat="1" applyFont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Alignment="1">
      <alignment horizontal="left" vertical="center" wrapText="1"/>
    </xf>
    <xf numFmtId="3" fontId="63" fillId="0" borderId="0" xfId="29" applyNumberFormat="1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Alignment="1">
      <alignment horizontal="justify" vertical="center" wrapText="1"/>
    </xf>
    <xf numFmtId="3" fontId="73" fillId="2" borderId="18" xfId="5" applyNumberFormat="1" applyFont="1" applyFill="1" applyBorder="1" applyAlignment="1">
      <alignment horizontal="center" vertical="center"/>
    </xf>
    <xf numFmtId="3" fontId="74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48" fillId="2" borderId="18" xfId="5" applyNumberFormat="1" applyFont="1" applyFill="1" applyBorder="1" applyAlignment="1">
      <alignment horizontal="center" vertical="center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167" fontId="29" fillId="0" borderId="29" xfId="0" applyNumberFormat="1" applyFont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>
      <alignment horizontal="right" vertical="center"/>
    </xf>
    <xf numFmtId="7" fontId="48" fillId="12" borderId="18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Border="1" applyAlignment="1" applyProtection="1">
      <alignment horizontal="right" vertical="center"/>
      <protection locked="0"/>
    </xf>
    <xf numFmtId="167" fontId="29" fillId="0" borderId="36" xfId="0" applyNumberFormat="1" applyFont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>
      <alignment horizontal="right" vertical="center"/>
    </xf>
    <xf numFmtId="7" fontId="29" fillId="0" borderId="36" xfId="0" applyNumberFormat="1" applyFont="1" applyBorder="1" applyAlignment="1" applyProtection="1">
      <alignment horizontal="right" vertical="center"/>
      <protection locked="0"/>
    </xf>
    <xf numFmtId="3" fontId="37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opLeftCell="A17" zoomScaleNormal="100" workbookViewId="0">
      <selection activeCell="C7" sqref="C7"/>
    </sheetView>
  </sheetViews>
  <sheetFormatPr defaultColWidth="9.140625" defaultRowHeight="12.75" x14ac:dyDescent="0.2"/>
  <cols>
    <col min="1" max="1" width="1.7109375" style="391" customWidth="1"/>
    <col min="2" max="2" width="30.85546875" style="391" customWidth="1"/>
    <col min="3" max="3" width="20.7109375" style="391" customWidth="1"/>
    <col min="4" max="4" width="42.7109375" style="394" customWidth="1"/>
    <col min="5" max="5" width="0.85546875" style="394" customWidth="1"/>
    <col min="6" max="6" width="1.7109375" style="391" customWidth="1"/>
    <col min="7" max="18" width="10.7109375" style="391" customWidth="1"/>
    <col min="19" max="16384" width="9.140625" style="391"/>
  </cols>
  <sheetData>
    <row r="1" spans="1:6" ht="9.9499999999999993" customHeight="1" thickTop="1" x14ac:dyDescent="0.2">
      <c r="A1" s="1"/>
      <c r="B1" s="2"/>
      <c r="C1" s="2"/>
      <c r="D1" s="3"/>
      <c r="E1" s="4"/>
      <c r="F1" s="5"/>
    </row>
    <row r="2" spans="1:6" ht="99.95" customHeight="1" x14ac:dyDescent="0.7">
      <c r="A2" s="7"/>
      <c r="B2" s="417" t="s">
        <v>0</v>
      </c>
      <c r="C2" s="418"/>
      <c r="D2" s="419"/>
      <c r="E2" s="8"/>
      <c r="F2" s="9"/>
    </row>
    <row r="3" spans="1:6" ht="30" customHeight="1" x14ac:dyDescent="0.2">
      <c r="A3" s="10"/>
      <c r="B3" s="420" t="s">
        <v>497</v>
      </c>
      <c r="C3" s="421"/>
      <c r="D3" s="421"/>
      <c r="E3" s="11"/>
      <c r="F3" s="9"/>
    </row>
    <row r="4" spans="1:6" ht="30" customHeight="1" x14ac:dyDescent="0.2">
      <c r="A4" s="10"/>
      <c r="B4" s="422">
        <v>2025</v>
      </c>
      <c r="C4" s="423"/>
      <c r="D4" s="424"/>
      <c r="E4" s="12"/>
      <c r="F4" s="9"/>
    </row>
    <row r="5" spans="1:6" ht="51.75" customHeight="1" x14ac:dyDescent="0.2">
      <c r="A5" s="7"/>
      <c r="B5" s="13"/>
      <c r="C5" s="13"/>
      <c r="D5" s="14"/>
      <c r="E5" s="14"/>
      <c r="F5" s="9"/>
    </row>
    <row r="6" spans="1:6" ht="50.25" customHeight="1" x14ac:dyDescent="0.3">
      <c r="A6" s="10"/>
      <c r="B6" s="425" t="s">
        <v>1</v>
      </c>
      <c r="C6" s="426"/>
      <c r="D6" s="426"/>
      <c r="E6" s="15"/>
      <c r="F6" s="9"/>
    </row>
    <row r="7" spans="1:6" ht="28.5" customHeight="1" x14ac:dyDescent="0.3">
      <c r="A7" s="10"/>
      <c r="B7" s="16" t="s">
        <v>2</v>
      </c>
      <c r="C7" s="17">
        <v>102010000</v>
      </c>
      <c r="D7" s="18"/>
      <c r="E7" s="19"/>
      <c r="F7" s="9"/>
    </row>
    <row r="8" spans="1:6" ht="28.5" customHeight="1" x14ac:dyDescent="0.3">
      <c r="A8" s="10"/>
      <c r="B8" s="16" t="s">
        <v>3</v>
      </c>
      <c r="C8" s="407" t="s">
        <v>556</v>
      </c>
      <c r="D8" s="407"/>
      <c r="E8" s="20"/>
      <c r="F8" s="9"/>
    </row>
    <row r="9" spans="1:6" ht="28.5" customHeight="1" x14ac:dyDescent="0.3">
      <c r="A9" s="10"/>
      <c r="B9" s="16" t="s">
        <v>4</v>
      </c>
      <c r="C9" s="408" t="s">
        <v>555</v>
      </c>
      <c r="D9" s="408"/>
      <c r="E9" s="20"/>
      <c r="F9" s="9"/>
    </row>
    <row r="10" spans="1:6" ht="28.5" customHeight="1" x14ac:dyDescent="0.3">
      <c r="A10" s="10"/>
      <c r="B10" s="16"/>
      <c r="C10" s="408"/>
      <c r="D10" s="408"/>
      <c r="E10" s="20"/>
      <c r="F10" s="9"/>
    </row>
    <row r="11" spans="1:6" ht="50.1" customHeight="1" x14ac:dyDescent="0.3">
      <c r="A11" s="10"/>
      <c r="B11" s="410" t="s">
        <v>5</v>
      </c>
      <c r="C11" s="410"/>
      <c r="D11" s="411"/>
      <c r="E11" s="20"/>
      <c r="F11" s="9"/>
    </row>
    <row r="12" spans="1:6" ht="24.75" customHeight="1" x14ac:dyDescent="0.3">
      <c r="A12" s="10"/>
      <c r="B12" s="412" t="s">
        <v>6</v>
      </c>
      <c r="C12" s="410"/>
      <c r="D12" s="410"/>
      <c r="E12" s="20"/>
      <c r="F12" s="9"/>
    </row>
    <row r="13" spans="1:6" ht="28.5" customHeight="1" x14ac:dyDescent="0.3">
      <c r="A13" s="10"/>
      <c r="B13" s="21" t="str">
        <f>CONCATENATE("Em 1 de Janeiro de ",B4)</f>
        <v>Em 1 de Janeiro de 2025</v>
      </c>
      <c r="C13" s="22">
        <v>497</v>
      </c>
      <c r="D13" s="18"/>
      <c r="E13" s="20"/>
      <c r="F13" s="9"/>
    </row>
    <row r="14" spans="1:6" ht="28.5" customHeight="1" x14ac:dyDescent="0.3">
      <c r="A14" s="10"/>
      <c r="B14" s="21" t="str">
        <f>CONCATENATE("Em 31 de Dezembro de ",B4)</f>
        <v>Em 31 de Dezembro de 2025</v>
      </c>
      <c r="C14" s="23">
        <v>522</v>
      </c>
      <c r="D14" s="24"/>
      <c r="E14" s="20"/>
      <c r="F14" s="9"/>
    </row>
    <row r="15" spans="1:6" ht="14.25" customHeight="1" x14ac:dyDescent="0.3">
      <c r="A15" s="10"/>
      <c r="B15" s="21"/>
      <c r="C15" s="22"/>
      <c r="D15" s="24"/>
      <c r="E15" s="20"/>
      <c r="F15" s="9"/>
    </row>
    <row r="16" spans="1:6" ht="52.5" customHeight="1" x14ac:dyDescent="0.3">
      <c r="A16" s="10"/>
      <c r="B16" s="415" t="s">
        <v>547</v>
      </c>
      <c r="C16" s="416"/>
      <c r="D16" s="416"/>
      <c r="E16" s="20"/>
      <c r="F16" s="9"/>
    </row>
    <row r="17" spans="1:6" ht="24.75" customHeight="1" x14ac:dyDescent="0.3">
      <c r="A17" s="10"/>
      <c r="B17" s="413" t="s">
        <v>495</v>
      </c>
      <c r="C17" s="414"/>
      <c r="D17" s="414"/>
      <c r="E17" s="25"/>
      <c r="F17" s="9"/>
    </row>
    <row r="18" spans="1:6" ht="28.5" customHeight="1" x14ac:dyDescent="0.3">
      <c r="A18" s="10"/>
      <c r="B18" s="26" t="s">
        <v>7</v>
      </c>
      <c r="C18" s="407" t="s">
        <v>557</v>
      </c>
      <c r="D18" s="407"/>
      <c r="E18" s="25"/>
      <c r="F18" s="9"/>
    </row>
    <row r="19" spans="1:6" ht="28.5" customHeight="1" x14ac:dyDescent="0.3">
      <c r="A19" s="10"/>
      <c r="B19" s="6"/>
      <c r="C19" s="408"/>
      <c r="D19" s="408"/>
      <c r="E19" s="27"/>
      <c r="F19" s="9"/>
    </row>
    <row r="20" spans="1:6" ht="37.5" customHeight="1" x14ac:dyDescent="0.3">
      <c r="A20" s="10"/>
      <c r="B20" s="16" t="s">
        <v>8</v>
      </c>
      <c r="C20" s="407">
        <v>296650000</v>
      </c>
      <c r="D20" s="407"/>
      <c r="E20" s="28"/>
      <c r="F20" s="9"/>
    </row>
    <row r="21" spans="1:6" ht="28.5" customHeight="1" x14ac:dyDescent="0.3">
      <c r="A21" s="10"/>
      <c r="B21" s="16" t="s">
        <v>9</v>
      </c>
      <c r="C21" s="408" t="s">
        <v>558</v>
      </c>
      <c r="D21" s="408"/>
      <c r="E21" s="29"/>
      <c r="F21" s="9"/>
    </row>
    <row r="22" spans="1:6" ht="28.5" customHeight="1" x14ac:dyDescent="0.3">
      <c r="A22" s="10"/>
      <c r="B22" s="26" t="s">
        <v>10</v>
      </c>
      <c r="C22" s="409">
        <v>46111</v>
      </c>
      <c r="D22" s="408"/>
      <c r="E22" s="29"/>
      <c r="F22" s="9"/>
    </row>
    <row r="23" spans="1:6" ht="50.1" customHeight="1" x14ac:dyDescent="0.3">
      <c r="A23" s="10"/>
      <c r="B23" s="30"/>
      <c r="C23" s="31"/>
      <c r="D23" s="32"/>
      <c r="E23" s="33"/>
      <c r="F23" s="9"/>
    </row>
    <row r="24" spans="1:6" ht="9.9499999999999993" customHeight="1" thickBot="1" x14ac:dyDescent="0.35">
      <c r="A24" s="34"/>
      <c r="B24" s="35"/>
      <c r="C24" s="35"/>
      <c r="D24" s="36"/>
      <c r="E24" s="36"/>
      <c r="F24" s="37"/>
    </row>
    <row r="25" spans="1:6" ht="15.75" thickTop="1" x14ac:dyDescent="0.3">
      <c r="B25" s="392"/>
      <c r="C25" s="392"/>
      <c r="D25" s="393"/>
      <c r="E25" s="393"/>
    </row>
  </sheetData>
  <sheetProtection algorithmName="SHA-512" hashValue="0YWE7dUcQBqVcKl+fSWmBvh+TPjYoNorpcfSrnDKXdYdhR/+vs4BWKD04QEp+zTRSEOLfnzucSBZBOqNV32gpA==" saltValue="hPGaFYA+4rLWEhskasZN2A==" spinCount="100000" sheet="1"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43" activePane="bottomRight" state="frozen"/>
      <selection activeCell="B1" sqref="B1"/>
      <selection pane="topRight" activeCell="B1" sqref="B1"/>
      <selection pane="bottomLeft" activeCell="B1" sqref="B1"/>
      <selection pane="bottomRight" activeCell="B51" sqref="B51"/>
    </sheetView>
  </sheetViews>
  <sheetFormatPr defaultColWidth="9.140625" defaultRowHeight="15" x14ac:dyDescent="0.3"/>
  <cols>
    <col min="1" max="1" width="30.7109375" style="54" customWidth="1"/>
    <col min="2" max="11" width="8.7109375" style="54" customWidth="1"/>
    <col min="12" max="13" width="8.7109375" style="54" hidden="1" customWidth="1"/>
    <col min="14" max="18" width="8.7109375" style="54" customWidth="1"/>
    <col min="19" max="16384" width="9.140625" style="54"/>
  </cols>
  <sheetData>
    <row r="1" spans="1:18" ht="39.950000000000003" customHeight="1" x14ac:dyDescent="0.3">
      <c r="A1" s="463" t="s">
        <v>432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</row>
    <row r="2" spans="1:18" s="46" customFormat="1" ht="34.5" customHeight="1" x14ac:dyDescent="0.15">
      <c r="A2" s="458" t="s">
        <v>139</v>
      </c>
      <c r="B2" s="462" t="s">
        <v>140</v>
      </c>
      <c r="C2" s="462"/>
      <c r="D2" s="462" t="s">
        <v>141</v>
      </c>
      <c r="E2" s="462"/>
      <c r="F2" s="462" t="s">
        <v>455</v>
      </c>
      <c r="G2" s="462"/>
      <c r="H2" s="462" t="s">
        <v>143</v>
      </c>
      <c r="I2" s="462"/>
      <c r="J2" s="462" t="s">
        <v>144</v>
      </c>
      <c r="K2" s="462"/>
      <c r="L2" s="462" t="s">
        <v>145</v>
      </c>
      <c r="M2" s="462"/>
      <c r="N2" s="462" t="s">
        <v>146</v>
      </c>
      <c r="O2" s="462"/>
      <c r="P2" s="458" t="s">
        <v>40</v>
      </c>
      <c r="Q2" s="458"/>
      <c r="R2" s="458" t="s">
        <v>40</v>
      </c>
    </row>
    <row r="3" spans="1:18" s="46" customFormat="1" ht="15" customHeight="1" x14ac:dyDescent="0.15">
      <c r="A3" s="458"/>
      <c r="B3" s="70" t="s">
        <v>41</v>
      </c>
      <c r="C3" s="70" t="s">
        <v>42</v>
      </c>
      <c r="D3" s="70" t="s">
        <v>41</v>
      </c>
      <c r="E3" s="70" t="s">
        <v>42</v>
      </c>
      <c r="F3" s="70" t="s">
        <v>41</v>
      </c>
      <c r="G3" s="70" t="s">
        <v>42</v>
      </c>
      <c r="H3" s="70" t="s">
        <v>41</v>
      </c>
      <c r="I3" s="70" t="s">
        <v>42</v>
      </c>
      <c r="J3" s="70" t="s">
        <v>41</v>
      </c>
      <c r="K3" s="70" t="s">
        <v>42</v>
      </c>
      <c r="L3" s="70" t="s">
        <v>41</v>
      </c>
      <c r="M3" s="70" t="s">
        <v>42</v>
      </c>
      <c r="N3" s="70" t="s">
        <v>41</v>
      </c>
      <c r="O3" s="70" t="s">
        <v>42</v>
      </c>
      <c r="P3" s="57" t="s">
        <v>41</v>
      </c>
      <c r="Q3" s="57" t="s">
        <v>42</v>
      </c>
      <c r="R3" s="458"/>
    </row>
    <row r="4" spans="1:18" s="46" customFormat="1" ht="24.95" customHeight="1" x14ac:dyDescent="0.1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 t="s">
        <v>550</v>
      </c>
      <c r="O4" s="298"/>
      <c r="P4" s="176" t="e">
        <f>B4+D4+F4+H4+J4+L4+N4</f>
        <v>#VALUE!</v>
      </c>
      <c r="Q4" s="176">
        <f>C4+E4+G4+I4+K4+M4+O4</f>
        <v>0</v>
      </c>
      <c r="R4" s="176" t="e">
        <f>P4+Q4</f>
        <v>#VALUE!</v>
      </c>
    </row>
    <row r="5" spans="1:18" s="46" customFormat="1" ht="24.95" customHeight="1" x14ac:dyDescent="0.1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178">
        <f t="shared" ref="P5:Q47" si="0">B5+D5+F5+H5+J5+L5+N5</f>
        <v>0</v>
      </c>
      <c r="Q5" s="178">
        <f t="shared" si="0"/>
        <v>0</v>
      </c>
      <c r="R5" s="178">
        <f t="shared" ref="R5:R47" si="1">P5+Q5</f>
        <v>0</v>
      </c>
    </row>
    <row r="6" spans="1:18" s="46" customFormat="1" ht="24.95" customHeight="1" x14ac:dyDescent="0.1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178">
        <f t="shared" si="0"/>
        <v>0</v>
      </c>
      <c r="Q6" s="178">
        <f t="shared" si="0"/>
        <v>0</v>
      </c>
      <c r="R6" s="178">
        <f t="shared" si="1"/>
        <v>0</v>
      </c>
    </row>
    <row r="7" spans="1:18" s="46" customFormat="1" ht="24.95" customHeight="1" x14ac:dyDescent="0.1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178">
        <f t="shared" si="0"/>
        <v>0</v>
      </c>
      <c r="Q7" s="178">
        <f t="shared" si="0"/>
        <v>0</v>
      </c>
      <c r="R7" s="178">
        <f t="shared" si="1"/>
        <v>0</v>
      </c>
    </row>
    <row r="8" spans="1:18" s="46" customFormat="1" ht="24.95" customHeight="1" x14ac:dyDescent="0.1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178">
        <f t="shared" si="0"/>
        <v>0</v>
      </c>
      <c r="Q8" s="178">
        <f t="shared" si="0"/>
        <v>0</v>
      </c>
      <c r="R8" s="178">
        <f t="shared" si="1"/>
        <v>0</v>
      </c>
    </row>
    <row r="9" spans="1:18" s="46" customFormat="1" ht="24.95" customHeight="1" x14ac:dyDescent="0.1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178">
        <f t="shared" si="0"/>
        <v>0</v>
      </c>
      <c r="Q9" s="178">
        <f t="shared" si="0"/>
        <v>0</v>
      </c>
      <c r="R9" s="178">
        <f t="shared" si="1"/>
        <v>0</v>
      </c>
    </row>
    <row r="10" spans="1:18" s="46" customFormat="1" ht="24.95" customHeight="1" x14ac:dyDescent="0.15">
      <c r="A10" s="312" t="s">
        <v>44</v>
      </c>
      <c r="B10" s="255">
        <v>9</v>
      </c>
      <c r="C10" s="299">
        <v>21</v>
      </c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178">
        <f t="shared" si="0"/>
        <v>9</v>
      </c>
      <c r="Q10" s="178">
        <f t="shared" si="0"/>
        <v>21</v>
      </c>
      <c r="R10" s="178">
        <f t="shared" si="1"/>
        <v>30</v>
      </c>
    </row>
    <row r="11" spans="1:18" s="46" customFormat="1" ht="24.95" customHeight="1" x14ac:dyDescent="0.15">
      <c r="A11" s="312" t="s">
        <v>45</v>
      </c>
      <c r="B11" s="255"/>
      <c r="C11" s="299">
        <v>4</v>
      </c>
      <c r="D11" s="255"/>
      <c r="E11" s="299"/>
      <c r="F11" s="255">
        <v>1</v>
      </c>
      <c r="G11" s="299"/>
      <c r="H11" s="255"/>
      <c r="I11" s="299"/>
      <c r="J11" s="255"/>
      <c r="K11" s="299"/>
      <c r="L11" s="255"/>
      <c r="M11" s="299"/>
      <c r="N11" s="255"/>
      <c r="O11" s="299"/>
      <c r="P11" s="178">
        <f t="shared" si="0"/>
        <v>1</v>
      </c>
      <c r="Q11" s="178">
        <f t="shared" si="0"/>
        <v>4</v>
      </c>
      <c r="R11" s="178">
        <f t="shared" si="1"/>
        <v>5</v>
      </c>
    </row>
    <row r="12" spans="1:18" s="46" customFormat="1" ht="24.95" customHeight="1" x14ac:dyDescent="0.15">
      <c r="A12" s="312" t="s">
        <v>46</v>
      </c>
      <c r="B12" s="255"/>
      <c r="C12" s="299">
        <v>1</v>
      </c>
      <c r="D12" s="255"/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178">
        <f t="shared" si="0"/>
        <v>0</v>
      </c>
      <c r="Q12" s="178">
        <f t="shared" si="0"/>
        <v>1</v>
      </c>
      <c r="R12" s="178">
        <f t="shared" si="1"/>
        <v>1</v>
      </c>
    </row>
    <row r="13" spans="1:18" s="46" customFormat="1" ht="24.95" customHeight="1" x14ac:dyDescent="0.1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178">
        <f t="shared" si="0"/>
        <v>0</v>
      </c>
      <c r="Q13" s="178">
        <f t="shared" si="0"/>
        <v>0</v>
      </c>
      <c r="R13" s="178">
        <f t="shared" si="1"/>
        <v>0</v>
      </c>
    </row>
    <row r="14" spans="1:18" s="46" customFormat="1" ht="24.95" customHeight="1" x14ac:dyDescent="0.1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178">
        <f t="shared" si="0"/>
        <v>0</v>
      </c>
      <c r="Q14" s="178">
        <f t="shared" si="0"/>
        <v>0</v>
      </c>
      <c r="R14" s="178">
        <f t="shared" si="1"/>
        <v>0</v>
      </c>
    </row>
    <row r="15" spans="1:18" s="46" customFormat="1" ht="24.95" customHeight="1" x14ac:dyDescent="0.1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178">
        <f t="shared" si="0"/>
        <v>0</v>
      </c>
      <c r="Q15" s="178">
        <f t="shared" si="0"/>
        <v>0</v>
      </c>
      <c r="R15" s="178">
        <f t="shared" si="1"/>
        <v>0</v>
      </c>
    </row>
    <row r="16" spans="1:18" s="46" customFormat="1" ht="24.95" customHeight="1" x14ac:dyDescent="0.1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178">
        <f t="shared" si="0"/>
        <v>0</v>
      </c>
      <c r="Q16" s="178">
        <f t="shared" si="0"/>
        <v>0</v>
      </c>
      <c r="R16" s="178">
        <f t="shared" si="1"/>
        <v>0</v>
      </c>
    </row>
    <row r="17" spans="1:18" s="46" customFormat="1" ht="24.95" customHeight="1" x14ac:dyDescent="0.1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178">
        <f t="shared" si="0"/>
        <v>0</v>
      </c>
      <c r="Q17" s="178">
        <f t="shared" si="0"/>
        <v>0</v>
      </c>
      <c r="R17" s="178">
        <f t="shared" si="1"/>
        <v>0</v>
      </c>
    </row>
    <row r="18" spans="1:18" s="46" customFormat="1" ht="24.95" customHeight="1" x14ac:dyDescent="0.1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178">
        <f t="shared" si="0"/>
        <v>0</v>
      </c>
      <c r="Q18" s="178">
        <f t="shared" si="0"/>
        <v>0</v>
      </c>
      <c r="R18" s="178">
        <f t="shared" si="1"/>
        <v>0</v>
      </c>
    </row>
    <row r="19" spans="1:18" s="46" customFormat="1" ht="24.95" customHeight="1" x14ac:dyDescent="0.15">
      <c r="A19" s="312" t="s">
        <v>54</v>
      </c>
      <c r="B19" s="255">
        <v>4</v>
      </c>
      <c r="C19" s="299">
        <v>4</v>
      </c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178">
        <f t="shared" si="0"/>
        <v>4</v>
      </c>
      <c r="Q19" s="178">
        <f t="shared" si="0"/>
        <v>4</v>
      </c>
      <c r="R19" s="178">
        <f t="shared" si="1"/>
        <v>8</v>
      </c>
    </row>
    <row r="20" spans="1:18" s="46" customFormat="1" ht="24.95" customHeight="1" x14ac:dyDescent="0.15">
      <c r="A20" s="312" t="s">
        <v>55</v>
      </c>
      <c r="B20" s="255">
        <v>7</v>
      </c>
      <c r="C20" s="299">
        <v>4</v>
      </c>
      <c r="D20" s="255"/>
      <c r="E20" s="299"/>
      <c r="F20" s="255"/>
      <c r="G20" s="299"/>
      <c r="H20" s="255"/>
      <c r="I20" s="299"/>
      <c r="J20" s="255">
        <v>2</v>
      </c>
      <c r="K20" s="299"/>
      <c r="L20" s="255"/>
      <c r="M20" s="299"/>
      <c r="N20" s="255"/>
      <c r="O20" s="299"/>
      <c r="P20" s="178">
        <f t="shared" si="0"/>
        <v>9</v>
      </c>
      <c r="Q20" s="178">
        <f t="shared" si="0"/>
        <v>4</v>
      </c>
      <c r="R20" s="178">
        <f t="shared" si="1"/>
        <v>13</v>
      </c>
    </row>
    <row r="21" spans="1:18" s="46" customFormat="1" ht="24.95" customHeight="1" x14ac:dyDescent="0.15">
      <c r="A21" s="312" t="s">
        <v>56</v>
      </c>
      <c r="B21" s="255"/>
      <c r="C21" s="299">
        <v>4</v>
      </c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178">
        <f t="shared" si="0"/>
        <v>0</v>
      </c>
      <c r="Q21" s="178">
        <f t="shared" si="0"/>
        <v>4</v>
      </c>
      <c r="R21" s="178">
        <f t="shared" si="1"/>
        <v>4</v>
      </c>
    </row>
    <row r="22" spans="1:18" s="46" customFormat="1" ht="24.95" customHeight="1" x14ac:dyDescent="0.1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178">
        <f t="shared" si="0"/>
        <v>0</v>
      </c>
      <c r="Q22" s="178">
        <f t="shared" si="0"/>
        <v>0</v>
      </c>
      <c r="R22" s="178">
        <f t="shared" si="1"/>
        <v>0</v>
      </c>
    </row>
    <row r="23" spans="1:18" s="46" customFormat="1" ht="24.95" customHeight="1" x14ac:dyDescent="0.1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178">
        <f t="shared" si="0"/>
        <v>0</v>
      </c>
      <c r="Q23" s="178">
        <f t="shared" si="0"/>
        <v>0</v>
      </c>
      <c r="R23" s="178">
        <f t="shared" si="1"/>
        <v>0</v>
      </c>
    </row>
    <row r="24" spans="1:18" s="46" customFormat="1" ht="24.95" customHeight="1" x14ac:dyDescent="0.1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178">
        <f t="shared" si="0"/>
        <v>0</v>
      </c>
      <c r="Q24" s="178">
        <f t="shared" si="0"/>
        <v>0</v>
      </c>
      <c r="R24" s="178">
        <f t="shared" si="1"/>
        <v>0</v>
      </c>
    </row>
    <row r="25" spans="1:18" s="46" customFormat="1" ht="24.95" customHeight="1" x14ac:dyDescent="0.1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178">
        <f t="shared" si="0"/>
        <v>0</v>
      </c>
      <c r="Q25" s="178">
        <f t="shared" si="0"/>
        <v>0</v>
      </c>
      <c r="R25" s="178">
        <f t="shared" si="1"/>
        <v>0</v>
      </c>
    </row>
    <row r="26" spans="1:18" s="46" customFormat="1" ht="24.95" customHeight="1" x14ac:dyDescent="0.1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178">
        <f t="shared" si="0"/>
        <v>0</v>
      </c>
      <c r="Q26" s="178">
        <f t="shared" si="0"/>
        <v>0</v>
      </c>
      <c r="R26" s="178">
        <f t="shared" si="1"/>
        <v>0</v>
      </c>
    </row>
    <row r="27" spans="1:18" s="46" customFormat="1" ht="24.95" customHeight="1" x14ac:dyDescent="0.1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178">
        <f t="shared" si="0"/>
        <v>0</v>
      </c>
      <c r="Q27" s="178">
        <f t="shared" si="0"/>
        <v>0</v>
      </c>
      <c r="R27" s="178">
        <f t="shared" si="1"/>
        <v>0</v>
      </c>
    </row>
    <row r="28" spans="1:18" s="46" customFormat="1" ht="24.95" customHeight="1" x14ac:dyDescent="0.1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178">
        <f t="shared" si="0"/>
        <v>0</v>
      </c>
      <c r="Q28" s="178">
        <f t="shared" si="0"/>
        <v>0</v>
      </c>
      <c r="R28" s="178">
        <f t="shared" si="1"/>
        <v>0</v>
      </c>
    </row>
    <row r="29" spans="1:18" s="46" customFormat="1" ht="24.95" customHeight="1" x14ac:dyDescent="0.1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178">
        <f t="shared" si="0"/>
        <v>0</v>
      </c>
      <c r="Q29" s="178">
        <f t="shared" si="0"/>
        <v>0</v>
      </c>
      <c r="R29" s="178">
        <f t="shared" si="1"/>
        <v>0</v>
      </c>
    </row>
    <row r="30" spans="1:18" s="46" customFormat="1" ht="24.95" customHeight="1" x14ac:dyDescent="0.1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178">
        <f t="shared" si="0"/>
        <v>0</v>
      </c>
      <c r="Q30" s="178">
        <f t="shared" si="0"/>
        <v>0</v>
      </c>
      <c r="R30" s="178">
        <f t="shared" si="1"/>
        <v>0</v>
      </c>
    </row>
    <row r="31" spans="1:18" s="46" customFormat="1" ht="24.95" customHeight="1" x14ac:dyDescent="0.1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178">
        <f t="shared" si="0"/>
        <v>0</v>
      </c>
      <c r="Q31" s="178">
        <f t="shared" si="0"/>
        <v>0</v>
      </c>
      <c r="R31" s="178">
        <f t="shared" si="1"/>
        <v>0</v>
      </c>
    </row>
    <row r="32" spans="1:18" s="46" customFormat="1" ht="24.95" customHeight="1" x14ac:dyDescent="0.1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178">
        <f t="shared" si="0"/>
        <v>0</v>
      </c>
      <c r="Q32" s="178">
        <f t="shared" si="0"/>
        <v>0</v>
      </c>
      <c r="R32" s="178">
        <f t="shared" si="1"/>
        <v>0</v>
      </c>
    </row>
    <row r="33" spans="1:18" s="46" customFormat="1" ht="24.95" customHeight="1" x14ac:dyDescent="0.1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178">
        <f t="shared" si="0"/>
        <v>0</v>
      </c>
      <c r="Q33" s="178">
        <f t="shared" si="0"/>
        <v>0</v>
      </c>
      <c r="R33" s="178">
        <f t="shared" si="1"/>
        <v>0</v>
      </c>
    </row>
    <row r="34" spans="1:18" s="46" customFormat="1" ht="24.95" customHeight="1" x14ac:dyDescent="0.1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178">
        <f t="shared" si="0"/>
        <v>0</v>
      </c>
      <c r="Q34" s="178">
        <f t="shared" si="0"/>
        <v>0</v>
      </c>
      <c r="R34" s="178">
        <f t="shared" si="1"/>
        <v>0</v>
      </c>
    </row>
    <row r="35" spans="1:18" s="46" customFormat="1" ht="24.95" customHeight="1" x14ac:dyDescent="0.1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178">
        <f t="shared" si="0"/>
        <v>0</v>
      </c>
      <c r="Q35" s="178">
        <f t="shared" si="0"/>
        <v>0</v>
      </c>
      <c r="R35" s="178">
        <f t="shared" si="1"/>
        <v>0</v>
      </c>
    </row>
    <row r="36" spans="1:18" s="46" customFormat="1" ht="24.95" customHeight="1" x14ac:dyDescent="0.1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178">
        <f t="shared" si="0"/>
        <v>0</v>
      </c>
      <c r="Q36" s="178">
        <f t="shared" si="0"/>
        <v>0</v>
      </c>
      <c r="R36" s="178">
        <f t="shared" si="1"/>
        <v>0</v>
      </c>
    </row>
    <row r="37" spans="1:18" s="46" customFormat="1" ht="24.95" customHeight="1" x14ac:dyDescent="0.1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178">
        <f t="shared" si="0"/>
        <v>0</v>
      </c>
      <c r="Q37" s="178">
        <f t="shared" si="0"/>
        <v>0</v>
      </c>
      <c r="R37" s="178">
        <f t="shared" si="1"/>
        <v>0</v>
      </c>
    </row>
    <row r="38" spans="1:18" s="46" customFormat="1" ht="24.95" customHeight="1" x14ac:dyDescent="0.1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178">
        <f t="shared" si="0"/>
        <v>0</v>
      </c>
      <c r="Q38" s="178">
        <f t="shared" si="0"/>
        <v>0</v>
      </c>
      <c r="R38" s="178">
        <f t="shared" si="1"/>
        <v>0</v>
      </c>
    </row>
    <row r="39" spans="1:18" s="46" customFormat="1" ht="24.95" customHeight="1" x14ac:dyDescent="0.1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178">
        <f t="shared" si="0"/>
        <v>0</v>
      </c>
      <c r="Q39" s="178">
        <f t="shared" si="0"/>
        <v>0</v>
      </c>
      <c r="R39" s="178">
        <f t="shared" si="1"/>
        <v>0</v>
      </c>
    </row>
    <row r="40" spans="1:18" s="46" customFormat="1" ht="24.95" customHeight="1" x14ac:dyDescent="0.1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178">
        <f t="shared" si="0"/>
        <v>0</v>
      </c>
      <c r="Q40" s="178">
        <f t="shared" si="0"/>
        <v>0</v>
      </c>
      <c r="R40" s="178">
        <f t="shared" si="1"/>
        <v>0</v>
      </c>
    </row>
    <row r="41" spans="1:18" s="46" customFormat="1" ht="24.95" customHeight="1" x14ac:dyDescent="0.1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178">
        <f t="shared" si="0"/>
        <v>0</v>
      </c>
      <c r="Q41" s="178">
        <f t="shared" si="0"/>
        <v>0</v>
      </c>
      <c r="R41" s="178">
        <f t="shared" si="1"/>
        <v>0</v>
      </c>
    </row>
    <row r="42" spans="1:18" s="46" customFormat="1" ht="24.95" customHeight="1" x14ac:dyDescent="0.1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178">
        <f t="shared" si="0"/>
        <v>0</v>
      </c>
      <c r="Q42" s="178">
        <f t="shared" si="0"/>
        <v>0</v>
      </c>
      <c r="R42" s="178">
        <f t="shared" si="1"/>
        <v>0</v>
      </c>
    </row>
    <row r="43" spans="1:18" s="46" customFormat="1" ht="24.95" customHeight="1" x14ac:dyDescent="0.1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178">
        <f t="shared" si="0"/>
        <v>0</v>
      </c>
      <c r="Q43" s="178">
        <f t="shared" si="0"/>
        <v>0</v>
      </c>
      <c r="R43" s="178">
        <f t="shared" si="1"/>
        <v>0</v>
      </c>
    </row>
    <row r="44" spans="1:18" s="46" customFormat="1" ht="24.95" customHeight="1" x14ac:dyDescent="0.1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178">
        <f t="shared" si="0"/>
        <v>0</v>
      </c>
      <c r="Q44" s="178">
        <f t="shared" si="0"/>
        <v>0</v>
      </c>
      <c r="R44" s="178">
        <f t="shared" si="1"/>
        <v>0</v>
      </c>
    </row>
    <row r="45" spans="1:18" s="46" customFormat="1" ht="24.95" customHeight="1" x14ac:dyDescent="0.1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178">
        <f t="shared" si="0"/>
        <v>0</v>
      </c>
      <c r="Q45" s="178">
        <f t="shared" si="0"/>
        <v>0</v>
      </c>
      <c r="R45" s="178">
        <f t="shared" si="1"/>
        <v>0</v>
      </c>
    </row>
    <row r="46" spans="1:18" s="46" customFormat="1" ht="24.95" customHeight="1" x14ac:dyDescent="0.1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178">
        <f t="shared" si="0"/>
        <v>0</v>
      </c>
      <c r="Q46" s="178">
        <f t="shared" si="0"/>
        <v>0</v>
      </c>
      <c r="R46" s="178">
        <f t="shared" si="1"/>
        <v>0</v>
      </c>
    </row>
    <row r="47" spans="1:18" s="46" customFormat="1" ht="24.95" customHeight="1" x14ac:dyDescent="0.1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177">
        <f t="shared" si="0"/>
        <v>0</v>
      </c>
      <c r="Q47" s="177">
        <f t="shared" si="0"/>
        <v>0</v>
      </c>
      <c r="R47" s="177">
        <f t="shared" si="1"/>
        <v>0</v>
      </c>
    </row>
    <row r="48" spans="1:18" s="46" customFormat="1" ht="15" customHeight="1" x14ac:dyDescent="0.15">
      <c r="A48" s="57" t="s">
        <v>76</v>
      </c>
      <c r="B48" s="179">
        <f>SUM(B4:B47)</f>
        <v>20</v>
      </c>
      <c r="C48" s="228">
        <f t="shared" ref="C48:O48" si="2">SUM(C4:C47)</f>
        <v>38</v>
      </c>
      <c r="D48" s="179">
        <f t="shared" si="2"/>
        <v>0</v>
      </c>
      <c r="E48" s="179">
        <f t="shared" si="2"/>
        <v>0</v>
      </c>
      <c r="F48" s="179">
        <f t="shared" si="2"/>
        <v>1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2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 t="e">
        <f>SUM(P4:P47)</f>
        <v>#VALUE!</v>
      </c>
      <c r="Q48" s="179">
        <f>SUM(Q4:Q47)</f>
        <v>38</v>
      </c>
      <c r="R48" s="179" t="e">
        <f>P48+Q48</f>
        <v>#VALUE!</v>
      </c>
    </row>
    <row r="49" spans="1:18" s="46" customFormat="1" ht="9.9499999999999993" customHeight="1" x14ac:dyDescent="0.15">
      <c r="K49" s="49"/>
      <c r="L49" s="49"/>
      <c r="M49" s="49"/>
      <c r="N49" s="49"/>
      <c r="O49" s="49"/>
      <c r="P49" s="47"/>
      <c r="Q49" s="58"/>
      <c r="R49" s="49"/>
    </row>
    <row r="50" spans="1:18" s="46" customFormat="1" ht="24.95" customHeight="1" x14ac:dyDescent="0.15">
      <c r="A50" s="57" t="s">
        <v>147</v>
      </c>
      <c r="B50" s="57" t="s">
        <v>41</v>
      </c>
      <c r="C50" s="57" t="s">
        <v>42</v>
      </c>
      <c r="D50" s="57" t="s">
        <v>76</v>
      </c>
      <c r="K50" s="62"/>
      <c r="L50" s="62"/>
      <c r="M50" s="62"/>
      <c r="N50" s="62"/>
    </row>
    <row r="51" spans="1:18" s="46" customFormat="1" ht="24.95" customHeight="1" x14ac:dyDescent="0.15">
      <c r="A51" s="171" t="s">
        <v>78</v>
      </c>
      <c r="B51" s="253">
        <v>3</v>
      </c>
      <c r="C51" s="298">
        <v>8</v>
      </c>
      <c r="D51" s="222">
        <f>B51+C51</f>
        <v>11</v>
      </c>
    </row>
    <row r="52" spans="1:18" s="46" customFormat="1" ht="24.95" customHeight="1" x14ac:dyDescent="0.15">
      <c r="A52" s="172" t="s">
        <v>79</v>
      </c>
      <c r="B52" s="254"/>
      <c r="C52" s="300"/>
      <c r="D52" s="223">
        <f>B52+C52</f>
        <v>0</v>
      </c>
    </row>
    <row r="53" spans="1:18" s="46" customFormat="1" ht="15" customHeight="1" x14ac:dyDescent="0.15">
      <c r="A53" s="57" t="s">
        <v>76</v>
      </c>
      <c r="B53" s="179">
        <f>SUM(B51:B52)</f>
        <v>3</v>
      </c>
      <c r="C53" s="179">
        <f>SUM(C51:C52)</f>
        <v>8</v>
      </c>
      <c r="D53" s="179">
        <f>B53+C53</f>
        <v>11</v>
      </c>
    </row>
    <row r="54" spans="1:18" s="46" customFormat="1" ht="9.9499999999999993" customHeight="1" x14ac:dyDescent="0.15">
      <c r="A54" s="47"/>
      <c r="B54" s="71"/>
      <c r="C54" s="71"/>
      <c r="D54" s="71"/>
    </row>
    <row r="55" spans="1:18" s="51" customFormat="1" ht="13.35" customHeight="1" x14ac:dyDescent="0.3">
      <c r="A55" s="50" t="s">
        <v>148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8" s="51" customFormat="1" ht="13.35" customHeight="1" x14ac:dyDescent="0.3">
      <c r="A56" s="320" t="s">
        <v>499</v>
      </c>
      <c r="B56" s="321"/>
      <c r="C56" s="321"/>
      <c r="D56" s="321"/>
      <c r="E56" s="321"/>
      <c r="F56" s="321"/>
      <c r="G56" s="321"/>
      <c r="H56" s="321"/>
      <c r="I56" s="321"/>
      <c r="J56" s="321"/>
    </row>
    <row r="57" spans="1:18" s="51" customFormat="1" ht="13.35" hidden="1" customHeight="1" x14ac:dyDescent="0.3">
      <c r="A57" s="72" t="s">
        <v>149</v>
      </c>
      <c r="B57" s="72"/>
      <c r="C57" s="72"/>
      <c r="D57" s="72"/>
      <c r="E57" s="72"/>
      <c r="F57" s="72"/>
      <c r="G57" s="72"/>
      <c r="H57" s="72"/>
      <c r="I57" s="72"/>
      <c r="J57" s="72"/>
    </row>
    <row r="58" spans="1:1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18" s="51" customFormat="1" ht="13.35" customHeight="1" x14ac:dyDescent="0.3">
      <c r="A59" s="52" t="s">
        <v>81</v>
      </c>
    </row>
    <row r="60" spans="1:18" s="51" customFormat="1" ht="26.45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18" s="51" customFormat="1" ht="12" customHeight="1" x14ac:dyDescent="0.3">
      <c r="A61" s="52"/>
      <c r="B61" s="72"/>
      <c r="C61" s="72"/>
      <c r="D61" s="72"/>
      <c r="E61" s="72"/>
      <c r="F61" s="72"/>
      <c r="G61" s="72"/>
      <c r="H61" s="72"/>
      <c r="I61" s="72"/>
      <c r="J61" s="72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E4" activePane="bottomRight" state="frozen"/>
      <selection activeCell="B1" sqref="B1"/>
      <selection pane="topRight" activeCell="B1" sqref="B1"/>
      <selection pane="bottomLeft" activeCell="B1" sqref="B1"/>
      <selection pane="bottomRight" activeCell="D9" sqref="D9"/>
    </sheetView>
  </sheetViews>
  <sheetFormatPr defaultColWidth="9.140625" defaultRowHeight="15" x14ac:dyDescent="0.3"/>
  <cols>
    <col min="1" max="1" width="30.7109375" style="79" customWidth="1"/>
    <col min="2" max="23" width="8.7109375" style="79" customWidth="1"/>
    <col min="24" max="25" width="8.7109375" style="54" customWidth="1"/>
    <col min="26" max="26" width="8.7109375" style="79" customWidth="1"/>
    <col min="27" max="32" width="8.7109375" style="73" customWidth="1"/>
    <col min="33" max="16384" width="9.140625" style="73"/>
  </cols>
  <sheetData>
    <row r="1" spans="1:26" ht="30" customHeight="1" x14ac:dyDescent="0.2">
      <c r="A1" s="465" t="s">
        <v>150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</row>
    <row r="2" spans="1:26" s="74" customFormat="1" ht="39.950000000000003" customHeight="1" x14ac:dyDescent="0.15">
      <c r="A2" s="450" t="s">
        <v>151</v>
      </c>
      <c r="B2" s="450" t="s">
        <v>152</v>
      </c>
      <c r="C2" s="450"/>
      <c r="D2" s="450" t="s">
        <v>153</v>
      </c>
      <c r="E2" s="450"/>
      <c r="F2" s="450" t="s">
        <v>154</v>
      </c>
      <c r="G2" s="450"/>
      <c r="H2" s="450" t="s">
        <v>155</v>
      </c>
      <c r="I2" s="450"/>
      <c r="J2" s="450" t="s">
        <v>156</v>
      </c>
      <c r="K2" s="450"/>
      <c r="L2" s="450" t="s">
        <v>157</v>
      </c>
      <c r="M2" s="450"/>
      <c r="N2" s="450" t="s">
        <v>158</v>
      </c>
      <c r="O2" s="450"/>
      <c r="P2" s="450" t="s">
        <v>456</v>
      </c>
      <c r="Q2" s="450"/>
      <c r="R2" s="450" t="s">
        <v>399</v>
      </c>
      <c r="S2" s="450"/>
      <c r="T2" s="450" t="s">
        <v>400</v>
      </c>
      <c r="U2" s="450"/>
      <c r="V2" s="450" t="s">
        <v>159</v>
      </c>
      <c r="W2" s="450"/>
      <c r="X2" s="450" t="s">
        <v>40</v>
      </c>
      <c r="Y2" s="450"/>
      <c r="Z2" s="450" t="s">
        <v>76</v>
      </c>
    </row>
    <row r="3" spans="1:26" s="74" customFormat="1" ht="15" customHeight="1" x14ac:dyDescent="0.15">
      <c r="A3" s="450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50"/>
    </row>
    <row r="4" spans="1:26" s="75" customFormat="1" ht="24.95" customHeight="1" x14ac:dyDescent="0.15">
      <c r="A4" s="312" t="s">
        <v>43</v>
      </c>
      <c r="B4" s="304"/>
      <c r="C4" s="305"/>
      <c r="D4" s="304"/>
      <c r="E4" s="305"/>
      <c r="F4" s="304"/>
      <c r="G4" s="305"/>
      <c r="H4" s="304"/>
      <c r="I4" s="305"/>
      <c r="J4" s="304"/>
      <c r="K4" s="305"/>
      <c r="L4" s="304"/>
      <c r="M4" s="305"/>
      <c r="N4" s="304"/>
      <c r="O4" s="305"/>
      <c r="P4" s="304"/>
      <c r="Q4" s="305"/>
      <c r="R4" s="304"/>
      <c r="S4" s="305"/>
      <c r="T4" s="304"/>
      <c r="U4" s="305"/>
      <c r="V4" s="304"/>
      <c r="W4" s="305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s="75" customFormat="1" ht="24.95" customHeight="1" x14ac:dyDescent="0.15">
      <c r="A5" s="312" t="s">
        <v>407</v>
      </c>
      <c r="B5" s="306"/>
      <c r="C5" s="307"/>
      <c r="D5" s="306"/>
      <c r="E5" s="307"/>
      <c r="F5" s="306"/>
      <c r="G5" s="307"/>
      <c r="H5" s="306"/>
      <c r="I5" s="307"/>
      <c r="J5" s="306"/>
      <c r="K5" s="307"/>
      <c r="L5" s="306"/>
      <c r="M5" s="307"/>
      <c r="N5" s="306"/>
      <c r="O5" s="307"/>
      <c r="P5" s="306"/>
      <c r="Q5" s="307"/>
      <c r="R5" s="306"/>
      <c r="S5" s="307"/>
      <c r="T5" s="306"/>
      <c r="U5" s="307"/>
      <c r="V5" s="306"/>
      <c r="W5" s="307"/>
      <c r="X5" s="174">
        <f t="shared" ref="X5:Y47" si="0">B5+D5+F5+H5+J5+L5+N5+P5+R5+T5+V5</f>
        <v>0</v>
      </c>
      <c r="Y5" s="174">
        <f t="shared" si="0"/>
        <v>0</v>
      </c>
      <c r="Z5" s="174">
        <f t="shared" ref="Z5:Z47" si="1">X5+Y5</f>
        <v>0</v>
      </c>
    </row>
    <row r="6" spans="1:26" s="75" customFormat="1" ht="24.95" customHeight="1" x14ac:dyDescent="0.15">
      <c r="A6" s="312" t="s">
        <v>408</v>
      </c>
      <c r="B6" s="306"/>
      <c r="C6" s="307"/>
      <c r="D6" s="306"/>
      <c r="E6" s="307"/>
      <c r="F6" s="306"/>
      <c r="G6" s="307"/>
      <c r="H6" s="306"/>
      <c r="I6" s="307"/>
      <c r="J6" s="306"/>
      <c r="K6" s="307"/>
      <c r="L6" s="306"/>
      <c r="M6" s="307"/>
      <c r="N6" s="306"/>
      <c r="O6" s="307"/>
      <c r="P6" s="306"/>
      <c r="Q6" s="307"/>
      <c r="R6" s="306"/>
      <c r="S6" s="307"/>
      <c r="T6" s="306"/>
      <c r="U6" s="307"/>
      <c r="V6" s="306"/>
      <c r="W6" s="307"/>
      <c r="X6" s="174">
        <f t="shared" si="0"/>
        <v>0</v>
      </c>
      <c r="Y6" s="174">
        <f t="shared" si="0"/>
        <v>0</v>
      </c>
      <c r="Z6" s="174">
        <f t="shared" si="1"/>
        <v>0</v>
      </c>
    </row>
    <row r="7" spans="1:26" s="75" customFormat="1" ht="24.95" customHeight="1" x14ac:dyDescent="0.15">
      <c r="A7" s="312" t="s">
        <v>409</v>
      </c>
      <c r="B7" s="306"/>
      <c r="C7" s="307"/>
      <c r="D7" s="306"/>
      <c r="E7" s="307"/>
      <c r="F7" s="306"/>
      <c r="G7" s="307"/>
      <c r="H7" s="306"/>
      <c r="I7" s="307"/>
      <c r="J7" s="306"/>
      <c r="K7" s="307"/>
      <c r="L7" s="306"/>
      <c r="M7" s="307"/>
      <c r="N7" s="306"/>
      <c r="O7" s="307"/>
      <c r="P7" s="306"/>
      <c r="Q7" s="307"/>
      <c r="R7" s="306"/>
      <c r="S7" s="307"/>
      <c r="T7" s="306"/>
      <c r="U7" s="307"/>
      <c r="V7" s="306"/>
      <c r="W7" s="307"/>
      <c r="X7" s="174">
        <f t="shared" si="0"/>
        <v>0</v>
      </c>
      <c r="Y7" s="174">
        <f t="shared" si="0"/>
        <v>0</v>
      </c>
      <c r="Z7" s="174">
        <f t="shared" si="1"/>
        <v>0</v>
      </c>
    </row>
    <row r="8" spans="1:26" s="75" customFormat="1" ht="24.95" customHeight="1" x14ac:dyDescent="0.15">
      <c r="A8" s="312" t="s">
        <v>410</v>
      </c>
      <c r="B8" s="306"/>
      <c r="C8" s="307"/>
      <c r="D8" s="306"/>
      <c r="E8" s="307"/>
      <c r="F8" s="306"/>
      <c r="G8" s="307"/>
      <c r="H8" s="306"/>
      <c r="I8" s="307"/>
      <c r="J8" s="306"/>
      <c r="K8" s="307"/>
      <c r="L8" s="306"/>
      <c r="M8" s="307"/>
      <c r="N8" s="306"/>
      <c r="O8" s="307"/>
      <c r="P8" s="306"/>
      <c r="Q8" s="307"/>
      <c r="R8" s="306"/>
      <c r="S8" s="307"/>
      <c r="T8" s="306"/>
      <c r="U8" s="307"/>
      <c r="V8" s="306"/>
      <c r="W8" s="307"/>
      <c r="X8" s="174">
        <f t="shared" si="0"/>
        <v>0</v>
      </c>
      <c r="Y8" s="174">
        <f t="shared" si="0"/>
        <v>0</v>
      </c>
      <c r="Z8" s="174">
        <f t="shared" si="1"/>
        <v>0</v>
      </c>
    </row>
    <row r="9" spans="1:26" s="75" customFormat="1" ht="24.95" customHeight="1" x14ac:dyDescent="0.15">
      <c r="A9" s="312" t="s">
        <v>411</v>
      </c>
      <c r="B9" s="306"/>
      <c r="C9" s="307"/>
      <c r="D9" s="306">
        <v>1</v>
      </c>
      <c r="E9" s="307"/>
      <c r="F9" s="306"/>
      <c r="G9" s="307"/>
      <c r="H9" s="306"/>
      <c r="I9" s="307"/>
      <c r="J9" s="306"/>
      <c r="K9" s="307"/>
      <c r="L9" s="306"/>
      <c r="M9" s="307"/>
      <c r="N9" s="306"/>
      <c r="O9" s="307"/>
      <c r="P9" s="306"/>
      <c r="Q9" s="307"/>
      <c r="R9" s="306"/>
      <c r="S9" s="307"/>
      <c r="T9" s="306"/>
      <c r="U9" s="307"/>
      <c r="V9" s="306"/>
      <c r="W9" s="307"/>
      <c r="X9" s="174">
        <f t="shared" si="0"/>
        <v>1</v>
      </c>
      <c r="Y9" s="174">
        <f t="shared" si="0"/>
        <v>0</v>
      </c>
      <c r="Z9" s="174">
        <f t="shared" si="1"/>
        <v>1</v>
      </c>
    </row>
    <row r="10" spans="1:26" s="75" customFormat="1" ht="24.95" customHeight="1" x14ac:dyDescent="0.15">
      <c r="A10" s="312" t="s">
        <v>44</v>
      </c>
      <c r="B10" s="306"/>
      <c r="C10" s="307"/>
      <c r="D10" s="306"/>
      <c r="E10" s="307"/>
      <c r="F10" s="306"/>
      <c r="G10" s="307"/>
      <c r="H10" s="306"/>
      <c r="I10" s="307"/>
      <c r="J10" s="306"/>
      <c r="K10" s="307"/>
      <c r="L10" s="306"/>
      <c r="M10" s="307"/>
      <c r="N10" s="306"/>
      <c r="O10" s="307"/>
      <c r="P10" s="306"/>
      <c r="Q10" s="307"/>
      <c r="R10" s="306"/>
      <c r="S10" s="307"/>
      <c r="T10" s="306"/>
      <c r="U10" s="307"/>
      <c r="V10" s="306"/>
      <c r="W10" s="307"/>
      <c r="X10" s="174">
        <f t="shared" si="0"/>
        <v>0</v>
      </c>
      <c r="Y10" s="174">
        <f t="shared" si="0"/>
        <v>0</v>
      </c>
      <c r="Z10" s="174">
        <f t="shared" si="1"/>
        <v>0</v>
      </c>
    </row>
    <row r="11" spans="1:26" s="75" customFormat="1" ht="24.95" customHeight="1" x14ac:dyDescent="0.15">
      <c r="A11" s="312" t="s">
        <v>45</v>
      </c>
      <c r="B11" s="306"/>
      <c r="C11" s="307"/>
      <c r="D11" s="306"/>
      <c r="E11" s="307"/>
      <c r="F11" s="306"/>
      <c r="G11" s="307"/>
      <c r="H11" s="306"/>
      <c r="I11" s="307"/>
      <c r="J11" s="306"/>
      <c r="K11" s="307"/>
      <c r="L11" s="306"/>
      <c r="M11" s="307"/>
      <c r="N11" s="306"/>
      <c r="O11" s="307"/>
      <c r="P11" s="306"/>
      <c r="Q11" s="307"/>
      <c r="R11" s="306"/>
      <c r="S11" s="307"/>
      <c r="T11" s="306"/>
      <c r="U11" s="307"/>
      <c r="V11" s="306"/>
      <c r="W11" s="307"/>
      <c r="X11" s="174">
        <f t="shared" si="0"/>
        <v>0</v>
      </c>
      <c r="Y11" s="174">
        <f t="shared" si="0"/>
        <v>0</v>
      </c>
      <c r="Z11" s="174">
        <f t="shared" si="1"/>
        <v>0</v>
      </c>
    </row>
    <row r="12" spans="1:26" s="75" customFormat="1" ht="24.95" customHeight="1" x14ac:dyDescent="0.15">
      <c r="A12" s="312" t="s">
        <v>46</v>
      </c>
      <c r="B12" s="306"/>
      <c r="C12" s="307"/>
      <c r="D12" s="306"/>
      <c r="E12" s="307"/>
      <c r="F12" s="306"/>
      <c r="G12" s="307"/>
      <c r="H12" s="306"/>
      <c r="I12" s="307"/>
      <c r="J12" s="306"/>
      <c r="K12" s="307"/>
      <c r="L12" s="306"/>
      <c r="M12" s="307"/>
      <c r="N12" s="306"/>
      <c r="O12" s="307"/>
      <c r="P12" s="306"/>
      <c r="Q12" s="307"/>
      <c r="R12" s="306"/>
      <c r="S12" s="307"/>
      <c r="T12" s="306"/>
      <c r="U12" s="307"/>
      <c r="V12" s="306"/>
      <c r="W12" s="307"/>
      <c r="X12" s="174">
        <f t="shared" si="0"/>
        <v>0</v>
      </c>
      <c r="Y12" s="174">
        <f t="shared" si="0"/>
        <v>0</v>
      </c>
      <c r="Z12" s="174">
        <f t="shared" si="1"/>
        <v>0</v>
      </c>
    </row>
    <row r="13" spans="1:26" s="75" customFormat="1" ht="24.95" customHeight="1" x14ac:dyDescent="0.15">
      <c r="A13" s="312" t="s">
        <v>47</v>
      </c>
      <c r="B13" s="306"/>
      <c r="C13" s="307"/>
      <c r="D13" s="306"/>
      <c r="E13" s="307"/>
      <c r="F13" s="306"/>
      <c r="G13" s="307"/>
      <c r="H13" s="306"/>
      <c r="I13" s="307"/>
      <c r="J13" s="306"/>
      <c r="K13" s="307"/>
      <c r="L13" s="306"/>
      <c r="M13" s="307"/>
      <c r="N13" s="306"/>
      <c r="O13" s="307"/>
      <c r="P13" s="306"/>
      <c r="Q13" s="307"/>
      <c r="R13" s="306"/>
      <c r="S13" s="307"/>
      <c r="T13" s="306"/>
      <c r="U13" s="307"/>
      <c r="V13" s="306"/>
      <c r="W13" s="307"/>
      <c r="X13" s="174">
        <f t="shared" si="0"/>
        <v>0</v>
      </c>
      <c r="Y13" s="174">
        <f t="shared" si="0"/>
        <v>0</v>
      </c>
      <c r="Z13" s="174">
        <f t="shared" si="1"/>
        <v>0</v>
      </c>
    </row>
    <row r="14" spans="1:26" s="75" customFormat="1" ht="24.95" customHeight="1" x14ac:dyDescent="0.15">
      <c r="A14" s="312" t="s">
        <v>48</v>
      </c>
      <c r="B14" s="306"/>
      <c r="C14" s="307"/>
      <c r="D14" s="306"/>
      <c r="E14" s="307"/>
      <c r="F14" s="306"/>
      <c r="G14" s="307"/>
      <c r="H14" s="306"/>
      <c r="I14" s="307"/>
      <c r="J14" s="306"/>
      <c r="K14" s="307"/>
      <c r="L14" s="306"/>
      <c r="M14" s="307"/>
      <c r="N14" s="306"/>
      <c r="O14" s="307"/>
      <c r="P14" s="306"/>
      <c r="Q14" s="307"/>
      <c r="R14" s="306"/>
      <c r="S14" s="307"/>
      <c r="T14" s="306"/>
      <c r="U14" s="307"/>
      <c r="V14" s="306"/>
      <c r="W14" s="307"/>
      <c r="X14" s="174">
        <f t="shared" si="0"/>
        <v>0</v>
      </c>
      <c r="Y14" s="174">
        <f t="shared" si="0"/>
        <v>0</v>
      </c>
      <c r="Z14" s="174">
        <f t="shared" si="1"/>
        <v>0</v>
      </c>
    </row>
    <row r="15" spans="1:26" s="75" customFormat="1" ht="24.95" customHeight="1" x14ac:dyDescent="0.15">
      <c r="A15" s="312" t="s">
        <v>49</v>
      </c>
      <c r="B15" s="306"/>
      <c r="C15" s="307"/>
      <c r="D15" s="306"/>
      <c r="E15" s="307"/>
      <c r="F15" s="306"/>
      <c r="G15" s="307"/>
      <c r="H15" s="306"/>
      <c r="I15" s="307"/>
      <c r="J15" s="306"/>
      <c r="K15" s="307"/>
      <c r="L15" s="306"/>
      <c r="M15" s="307"/>
      <c r="N15" s="306"/>
      <c r="O15" s="307"/>
      <c r="P15" s="306"/>
      <c r="Q15" s="307"/>
      <c r="R15" s="306"/>
      <c r="S15" s="307"/>
      <c r="T15" s="306"/>
      <c r="U15" s="307"/>
      <c r="V15" s="306"/>
      <c r="W15" s="307"/>
      <c r="X15" s="174">
        <f t="shared" si="0"/>
        <v>0</v>
      </c>
      <c r="Y15" s="174">
        <f t="shared" si="0"/>
        <v>0</v>
      </c>
      <c r="Z15" s="174">
        <f t="shared" si="1"/>
        <v>0</v>
      </c>
    </row>
    <row r="16" spans="1:26" s="75" customFormat="1" ht="24.95" customHeight="1" x14ac:dyDescent="0.15">
      <c r="A16" s="312" t="s">
        <v>50</v>
      </c>
      <c r="B16" s="306"/>
      <c r="C16" s="307"/>
      <c r="D16" s="306"/>
      <c r="E16" s="307"/>
      <c r="F16" s="306"/>
      <c r="G16" s="307"/>
      <c r="H16" s="306"/>
      <c r="I16" s="307"/>
      <c r="J16" s="306"/>
      <c r="K16" s="307"/>
      <c r="L16" s="306"/>
      <c r="M16" s="307"/>
      <c r="N16" s="306"/>
      <c r="O16" s="307"/>
      <c r="P16" s="306"/>
      <c r="Q16" s="307"/>
      <c r="R16" s="306"/>
      <c r="S16" s="307"/>
      <c r="T16" s="306"/>
      <c r="U16" s="307"/>
      <c r="V16" s="306"/>
      <c r="W16" s="307"/>
      <c r="X16" s="174">
        <f t="shared" si="0"/>
        <v>0</v>
      </c>
      <c r="Y16" s="174">
        <f t="shared" si="0"/>
        <v>0</v>
      </c>
      <c r="Z16" s="174">
        <f t="shared" si="1"/>
        <v>0</v>
      </c>
    </row>
    <row r="17" spans="1:26" s="75" customFormat="1" ht="24.95" customHeight="1" x14ac:dyDescent="0.15">
      <c r="A17" s="312" t="s">
        <v>469</v>
      </c>
      <c r="B17" s="306"/>
      <c r="C17" s="307"/>
      <c r="D17" s="306"/>
      <c r="E17" s="307"/>
      <c r="F17" s="306"/>
      <c r="G17" s="307"/>
      <c r="H17" s="306"/>
      <c r="I17" s="307"/>
      <c r="J17" s="306"/>
      <c r="K17" s="307"/>
      <c r="L17" s="306"/>
      <c r="M17" s="307"/>
      <c r="N17" s="306"/>
      <c r="O17" s="307"/>
      <c r="P17" s="306"/>
      <c r="Q17" s="307"/>
      <c r="R17" s="306"/>
      <c r="S17" s="307"/>
      <c r="T17" s="306"/>
      <c r="U17" s="307"/>
      <c r="V17" s="306"/>
      <c r="W17" s="307"/>
      <c r="X17" s="174">
        <f t="shared" si="0"/>
        <v>0</v>
      </c>
      <c r="Y17" s="174">
        <f t="shared" si="0"/>
        <v>0</v>
      </c>
      <c r="Z17" s="174">
        <f t="shared" si="1"/>
        <v>0</v>
      </c>
    </row>
    <row r="18" spans="1:26" s="75" customFormat="1" ht="24.95" customHeight="1" x14ac:dyDescent="0.15">
      <c r="A18" s="312" t="s">
        <v>53</v>
      </c>
      <c r="B18" s="306"/>
      <c r="C18" s="307"/>
      <c r="D18" s="306"/>
      <c r="E18" s="307"/>
      <c r="F18" s="306"/>
      <c r="G18" s="307"/>
      <c r="H18" s="306"/>
      <c r="I18" s="307"/>
      <c r="J18" s="306"/>
      <c r="K18" s="307"/>
      <c r="L18" s="306"/>
      <c r="M18" s="307"/>
      <c r="N18" s="306"/>
      <c r="O18" s="307"/>
      <c r="P18" s="306"/>
      <c r="Q18" s="307"/>
      <c r="R18" s="306"/>
      <c r="S18" s="307"/>
      <c r="T18" s="306"/>
      <c r="U18" s="307"/>
      <c r="V18" s="306"/>
      <c r="W18" s="307"/>
      <c r="X18" s="174">
        <f t="shared" si="0"/>
        <v>0</v>
      </c>
      <c r="Y18" s="174">
        <f t="shared" si="0"/>
        <v>0</v>
      </c>
      <c r="Z18" s="174">
        <f t="shared" si="1"/>
        <v>0</v>
      </c>
    </row>
    <row r="19" spans="1:26" s="75" customFormat="1" ht="24.95" customHeight="1" x14ac:dyDescent="0.15">
      <c r="A19" s="312" t="s">
        <v>54</v>
      </c>
      <c r="B19" s="306"/>
      <c r="C19" s="307"/>
      <c r="D19" s="306"/>
      <c r="E19" s="307"/>
      <c r="F19" s="306"/>
      <c r="G19" s="307"/>
      <c r="H19" s="306"/>
      <c r="I19" s="307"/>
      <c r="J19" s="306"/>
      <c r="K19" s="307"/>
      <c r="L19" s="306"/>
      <c r="M19" s="307"/>
      <c r="N19" s="306"/>
      <c r="O19" s="307"/>
      <c r="P19" s="306"/>
      <c r="Q19" s="307"/>
      <c r="R19" s="306"/>
      <c r="S19" s="307"/>
      <c r="T19" s="306"/>
      <c r="U19" s="307"/>
      <c r="V19" s="306"/>
      <c r="W19" s="307"/>
      <c r="X19" s="174">
        <f t="shared" si="0"/>
        <v>0</v>
      </c>
      <c r="Y19" s="174">
        <f t="shared" si="0"/>
        <v>0</v>
      </c>
      <c r="Z19" s="174">
        <f t="shared" si="1"/>
        <v>0</v>
      </c>
    </row>
    <row r="20" spans="1:26" s="75" customFormat="1" ht="24.95" customHeight="1" x14ac:dyDescent="0.15">
      <c r="A20" s="312" t="s">
        <v>55</v>
      </c>
      <c r="B20" s="306"/>
      <c r="C20" s="307"/>
      <c r="D20" s="306"/>
      <c r="E20" s="307"/>
      <c r="F20" s="306"/>
      <c r="G20" s="307"/>
      <c r="H20" s="306"/>
      <c r="I20" s="307"/>
      <c r="J20" s="306"/>
      <c r="K20" s="307"/>
      <c r="L20" s="306"/>
      <c r="M20" s="307"/>
      <c r="N20" s="306"/>
      <c r="O20" s="307"/>
      <c r="P20" s="306"/>
      <c r="Q20" s="307"/>
      <c r="R20" s="306"/>
      <c r="S20" s="307"/>
      <c r="T20" s="306"/>
      <c r="U20" s="307">
        <v>1</v>
      </c>
      <c r="V20" s="306"/>
      <c r="W20" s="307"/>
      <c r="X20" s="174">
        <f t="shared" si="0"/>
        <v>0</v>
      </c>
      <c r="Y20" s="174">
        <f t="shared" si="0"/>
        <v>1</v>
      </c>
      <c r="Z20" s="174">
        <f t="shared" si="1"/>
        <v>1</v>
      </c>
    </row>
    <row r="21" spans="1:26" s="75" customFormat="1" ht="24.95" customHeight="1" x14ac:dyDescent="0.15">
      <c r="A21" s="312" t="s">
        <v>56</v>
      </c>
      <c r="B21" s="306"/>
      <c r="C21" s="307"/>
      <c r="D21" s="306"/>
      <c r="E21" s="307"/>
      <c r="F21" s="306"/>
      <c r="G21" s="307"/>
      <c r="H21" s="306"/>
      <c r="I21" s="307"/>
      <c r="J21" s="306"/>
      <c r="K21" s="307"/>
      <c r="L21" s="306"/>
      <c r="M21" s="307"/>
      <c r="N21" s="306"/>
      <c r="O21" s="307"/>
      <c r="P21" s="306"/>
      <c r="Q21" s="307"/>
      <c r="R21" s="306"/>
      <c r="S21" s="307"/>
      <c r="T21" s="306"/>
      <c r="U21" s="307"/>
      <c r="V21" s="306"/>
      <c r="W21" s="307"/>
      <c r="X21" s="174">
        <f t="shared" si="0"/>
        <v>0</v>
      </c>
      <c r="Y21" s="174">
        <f t="shared" si="0"/>
        <v>0</v>
      </c>
      <c r="Z21" s="174">
        <f t="shared" si="1"/>
        <v>0</v>
      </c>
    </row>
    <row r="22" spans="1:26" s="75" customFormat="1" ht="24.95" customHeight="1" x14ac:dyDescent="0.15">
      <c r="A22" s="312" t="s">
        <v>57</v>
      </c>
      <c r="B22" s="306"/>
      <c r="C22" s="307"/>
      <c r="D22" s="306"/>
      <c r="E22" s="307"/>
      <c r="F22" s="306"/>
      <c r="G22" s="307"/>
      <c r="H22" s="306"/>
      <c r="I22" s="307"/>
      <c r="J22" s="306"/>
      <c r="K22" s="307"/>
      <c r="L22" s="306"/>
      <c r="M22" s="307"/>
      <c r="N22" s="306"/>
      <c r="O22" s="307"/>
      <c r="P22" s="306"/>
      <c r="Q22" s="307"/>
      <c r="R22" s="306"/>
      <c r="S22" s="307"/>
      <c r="T22" s="306"/>
      <c r="U22" s="307"/>
      <c r="V22" s="306"/>
      <c r="W22" s="307"/>
      <c r="X22" s="174">
        <f t="shared" si="0"/>
        <v>0</v>
      </c>
      <c r="Y22" s="174">
        <f t="shared" si="0"/>
        <v>0</v>
      </c>
      <c r="Z22" s="174">
        <f t="shared" si="1"/>
        <v>0</v>
      </c>
    </row>
    <row r="23" spans="1:26" s="75" customFormat="1" ht="24.95" customHeight="1" x14ac:dyDescent="0.15">
      <c r="A23" s="312" t="s">
        <v>58</v>
      </c>
      <c r="B23" s="306"/>
      <c r="C23" s="307"/>
      <c r="D23" s="306"/>
      <c r="E23" s="307"/>
      <c r="F23" s="306"/>
      <c r="G23" s="307"/>
      <c r="H23" s="306"/>
      <c r="I23" s="307"/>
      <c r="J23" s="306"/>
      <c r="K23" s="307"/>
      <c r="L23" s="306"/>
      <c r="M23" s="307"/>
      <c r="N23" s="306"/>
      <c r="O23" s="307"/>
      <c r="P23" s="306"/>
      <c r="Q23" s="307"/>
      <c r="R23" s="306"/>
      <c r="S23" s="307"/>
      <c r="T23" s="306"/>
      <c r="U23" s="307"/>
      <c r="V23" s="306"/>
      <c r="W23" s="307"/>
      <c r="X23" s="174">
        <f t="shared" si="0"/>
        <v>0</v>
      </c>
      <c r="Y23" s="174">
        <f t="shared" si="0"/>
        <v>0</v>
      </c>
      <c r="Z23" s="174">
        <f t="shared" si="1"/>
        <v>0</v>
      </c>
    </row>
    <row r="24" spans="1:26" s="75" customFormat="1" ht="24.95" customHeight="1" x14ac:dyDescent="0.15">
      <c r="A24" s="312" t="s">
        <v>59</v>
      </c>
      <c r="B24" s="306"/>
      <c r="C24" s="307"/>
      <c r="D24" s="306"/>
      <c r="E24" s="307"/>
      <c r="F24" s="306"/>
      <c r="G24" s="307"/>
      <c r="H24" s="306"/>
      <c r="I24" s="307"/>
      <c r="J24" s="306"/>
      <c r="K24" s="307"/>
      <c r="L24" s="306"/>
      <c r="M24" s="307"/>
      <c r="N24" s="306"/>
      <c r="O24" s="307"/>
      <c r="P24" s="306"/>
      <c r="Q24" s="307"/>
      <c r="R24" s="306"/>
      <c r="S24" s="307"/>
      <c r="T24" s="306"/>
      <c r="U24" s="307"/>
      <c r="V24" s="306"/>
      <c r="W24" s="307"/>
      <c r="X24" s="174">
        <f t="shared" si="0"/>
        <v>0</v>
      </c>
      <c r="Y24" s="174">
        <f t="shared" si="0"/>
        <v>0</v>
      </c>
      <c r="Z24" s="174">
        <f t="shared" si="1"/>
        <v>0</v>
      </c>
    </row>
    <row r="25" spans="1:26" s="75" customFormat="1" ht="24.95" customHeight="1" x14ac:dyDescent="0.15">
      <c r="A25" s="312" t="s">
        <v>60</v>
      </c>
      <c r="B25" s="306"/>
      <c r="C25" s="307"/>
      <c r="D25" s="306"/>
      <c r="E25" s="307"/>
      <c r="F25" s="306"/>
      <c r="G25" s="307"/>
      <c r="H25" s="306"/>
      <c r="I25" s="307"/>
      <c r="J25" s="306"/>
      <c r="K25" s="307"/>
      <c r="L25" s="306"/>
      <c r="M25" s="307"/>
      <c r="N25" s="306"/>
      <c r="O25" s="307"/>
      <c r="P25" s="306"/>
      <c r="Q25" s="307"/>
      <c r="R25" s="306"/>
      <c r="S25" s="307"/>
      <c r="T25" s="306"/>
      <c r="U25" s="307"/>
      <c r="V25" s="306"/>
      <c r="W25" s="307"/>
      <c r="X25" s="174">
        <f t="shared" si="0"/>
        <v>0</v>
      </c>
      <c r="Y25" s="174">
        <f t="shared" si="0"/>
        <v>0</v>
      </c>
      <c r="Z25" s="174">
        <f t="shared" si="1"/>
        <v>0</v>
      </c>
    </row>
    <row r="26" spans="1:26" s="75" customFormat="1" ht="24.95" customHeight="1" x14ac:dyDescent="0.15">
      <c r="A26" s="312" t="s">
        <v>61</v>
      </c>
      <c r="B26" s="306"/>
      <c r="C26" s="307"/>
      <c r="D26" s="306"/>
      <c r="E26" s="307"/>
      <c r="F26" s="306"/>
      <c r="G26" s="307"/>
      <c r="H26" s="306"/>
      <c r="I26" s="307"/>
      <c r="J26" s="306"/>
      <c r="K26" s="307"/>
      <c r="L26" s="306"/>
      <c r="M26" s="307"/>
      <c r="N26" s="306"/>
      <c r="O26" s="307"/>
      <c r="P26" s="306"/>
      <c r="Q26" s="307"/>
      <c r="R26" s="306"/>
      <c r="S26" s="307"/>
      <c r="T26" s="306"/>
      <c r="U26" s="307"/>
      <c r="V26" s="306"/>
      <c r="W26" s="307"/>
      <c r="X26" s="174">
        <f t="shared" si="0"/>
        <v>0</v>
      </c>
      <c r="Y26" s="174">
        <f t="shared" si="0"/>
        <v>0</v>
      </c>
      <c r="Z26" s="174">
        <f t="shared" si="1"/>
        <v>0</v>
      </c>
    </row>
    <row r="27" spans="1:26" s="75" customFormat="1" ht="24.95" customHeight="1" x14ac:dyDescent="0.15">
      <c r="A27" s="312" t="s">
        <v>62</v>
      </c>
      <c r="B27" s="306"/>
      <c r="C27" s="307"/>
      <c r="D27" s="306"/>
      <c r="E27" s="307"/>
      <c r="F27" s="306"/>
      <c r="G27" s="307"/>
      <c r="H27" s="306"/>
      <c r="I27" s="307"/>
      <c r="J27" s="306"/>
      <c r="K27" s="307"/>
      <c r="L27" s="306"/>
      <c r="M27" s="307"/>
      <c r="N27" s="306"/>
      <c r="O27" s="307"/>
      <c r="P27" s="306"/>
      <c r="Q27" s="307"/>
      <c r="R27" s="306"/>
      <c r="S27" s="307"/>
      <c r="T27" s="306"/>
      <c r="U27" s="307"/>
      <c r="V27" s="306"/>
      <c r="W27" s="307"/>
      <c r="X27" s="174">
        <f t="shared" si="0"/>
        <v>0</v>
      </c>
      <c r="Y27" s="174">
        <f t="shared" si="0"/>
        <v>0</v>
      </c>
      <c r="Z27" s="174">
        <f t="shared" si="1"/>
        <v>0</v>
      </c>
    </row>
    <row r="28" spans="1:26" s="75" customFormat="1" ht="24.95" customHeight="1" x14ac:dyDescent="0.15">
      <c r="A28" s="312" t="s">
        <v>63</v>
      </c>
      <c r="B28" s="306"/>
      <c r="C28" s="307"/>
      <c r="D28" s="306"/>
      <c r="E28" s="307"/>
      <c r="F28" s="306"/>
      <c r="G28" s="307"/>
      <c r="H28" s="306"/>
      <c r="I28" s="307"/>
      <c r="J28" s="306"/>
      <c r="K28" s="307"/>
      <c r="L28" s="306"/>
      <c r="M28" s="307"/>
      <c r="N28" s="306"/>
      <c r="O28" s="307"/>
      <c r="P28" s="306"/>
      <c r="Q28" s="307"/>
      <c r="R28" s="306"/>
      <c r="S28" s="307"/>
      <c r="T28" s="306"/>
      <c r="U28" s="307"/>
      <c r="V28" s="306"/>
      <c r="W28" s="307"/>
      <c r="X28" s="174">
        <f t="shared" si="0"/>
        <v>0</v>
      </c>
      <c r="Y28" s="174">
        <f t="shared" si="0"/>
        <v>0</v>
      </c>
      <c r="Z28" s="174">
        <f t="shared" si="1"/>
        <v>0</v>
      </c>
    </row>
    <row r="29" spans="1:26" s="75" customFormat="1" ht="24.95" customHeight="1" x14ac:dyDescent="0.15">
      <c r="A29" s="312" t="s">
        <v>64</v>
      </c>
      <c r="B29" s="306"/>
      <c r="C29" s="307"/>
      <c r="D29" s="306"/>
      <c r="E29" s="307"/>
      <c r="F29" s="306"/>
      <c r="G29" s="307"/>
      <c r="H29" s="306"/>
      <c r="I29" s="307"/>
      <c r="J29" s="306"/>
      <c r="K29" s="307"/>
      <c r="L29" s="306"/>
      <c r="M29" s="307"/>
      <c r="N29" s="306"/>
      <c r="O29" s="307"/>
      <c r="P29" s="306"/>
      <c r="Q29" s="307"/>
      <c r="R29" s="306"/>
      <c r="S29" s="307"/>
      <c r="T29" s="306"/>
      <c r="U29" s="307"/>
      <c r="V29" s="306"/>
      <c r="W29" s="307"/>
      <c r="X29" s="174">
        <f t="shared" si="0"/>
        <v>0</v>
      </c>
      <c r="Y29" s="174">
        <f t="shared" si="0"/>
        <v>0</v>
      </c>
      <c r="Z29" s="174">
        <f t="shared" si="1"/>
        <v>0</v>
      </c>
    </row>
    <row r="30" spans="1:26" s="75" customFormat="1" ht="24.95" customHeight="1" x14ac:dyDescent="0.15">
      <c r="A30" s="312" t="s">
        <v>65</v>
      </c>
      <c r="B30" s="306"/>
      <c r="C30" s="307"/>
      <c r="D30" s="306"/>
      <c r="E30" s="307"/>
      <c r="F30" s="306"/>
      <c r="G30" s="307"/>
      <c r="H30" s="306"/>
      <c r="I30" s="307"/>
      <c r="J30" s="306"/>
      <c r="K30" s="307"/>
      <c r="L30" s="306"/>
      <c r="M30" s="307"/>
      <c r="N30" s="306"/>
      <c r="O30" s="307"/>
      <c r="P30" s="306"/>
      <c r="Q30" s="307"/>
      <c r="R30" s="306"/>
      <c r="S30" s="307"/>
      <c r="T30" s="306"/>
      <c r="U30" s="307"/>
      <c r="V30" s="306"/>
      <c r="W30" s="307"/>
      <c r="X30" s="174">
        <f t="shared" si="0"/>
        <v>0</v>
      </c>
      <c r="Y30" s="174">
        <f t="shared" si="0"/>
        <v>0</v>
      </c>
      <c r="Z30" s="174">
        <f t="shared" si="1"/>
        <v>0</v>
      </c>
    </row>
    <row r="31" spans="1:26" s="75" customFormat="1" ht="24.95" customHeight="1" x14ac:dyDescent="0.15">
      <c r="A31" s="312" t="s">
        <v>66</v>
      </c>
      <c r="B31" s="306"/>
      <c r="C31" s="307"/>
      <c r="D31" s="306"/>
      <c r="E31" s="307"/>
      <c r="F31" s="306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7"/>
      <c r="V31" s="306"/>
      <c r="W31" s="307"/>
      <c r="X31" s="174">
        <f t="shared" si="0"/>
        <v>0</v>
      </c>
      <c r="Y31" s="174">
        <f t="shared" si="0"/>
        <v>0</v>
      </c>
      <c r="Z31" s="174">
        <f t="shared" si="1"/>
        <v>0</v>
      </c>
    </row>
    <row r="32" spans="1:26" s="75" customFormat="1" ht="24.95" customHeight="1" x14ac:dyDescent="0.15">
      <c r="A32" s="312" t="s">
        <v>67</v>
      </c>
      <c r="B32" s="306"/>
      <c r="C32" s="307"/>
      <c r="D32" s="306"/>
      <c r="E32" s="307"/>
      <c r="F32" s="306"/>
      <c r="G32" s="307"/>
      <c r="H32" s="306"/>
      <c r="I32" s="307"/>
      <c r="J32" s="306"/>
      <c r="K32" s="307"/>
      <c r="L32" s="306"/>
      <c r="M32" s="307"/>
      <c r="N32" s="306"/>
      <c r="O32" s="307"/>
      <c r="P32" s="306"/>
      <c r="Q32" s="307"/>
      <c r="R32" s="306"/>
      <c r="S32" s="307"/>
      <c r="T32" s="306"/>
      <c r="U32" s="307"/>
      <c r="V32" s="306"/>
      <c r="W32" s="307"/>
      <c r="X32" s="174">
        <f t="shared" si="0"/>
        <v>0</v>
      </c>
      <c r="Y32" s="174">
        <f t="shared" si="0"/>
        <v>0</v>
      </c>
      <c r="Z32" s="174">
        <f t="shared" si="1"/>
        <v>0</v>
      </c>
    </row>
    <row r="33" spans="1:26" s="75" customFormat="1" ht="24.95" customHeight="1" x14ac:dyDescent="0.15">
      <c r="A33" s="312" t="s">
        <v>412</v>
      </c>
      <c r="B33" s="306"/>
      <c r="C33" s="307"/>
      <c r="D33" s="306"/>
      <c r="E33" s="307"/>
      <c r="F33" s="306"/>
      <c r="G33" s="307"/>
      <c r="H33" s="306"/>
      <c r="I33" s="307"/>
      <c r="J33" s="306"/>
      <c r="K33" s="307"/>
      <c r="L33" s="306"/>
      <c r="M33" s="307"/>
      <c r="N33" s="306"/>
      <c r="O33" s="307"/>
      <c r="P33" s="306"/>
      <c r="Q33" s="307"/>
      <c r="R33" s="306"/>
      <c r="S33" s="307"/>
      <c r="T33" s="306"/>
      <c r="U33" s="307"/>
      <c r="V33" s="306"/>
      <c r="W33" s="307"/>
      <c r="X33" s="174">
        <f t="shared" si="0"/>
        <v>0</v>
      </c>
      <c r="Y33" s="174">
        <f t="shared" si="0"/>
        <v>0</v>
      </c>
      <c r="Z33" s="174">
        <f t="shared" si="1"/>
        <v>0</v>
      </c>
    </row>
    <row r="34" spans="1:26" s="75" customFormat="1" ht="24.95" customHeight="1" x14ac:dyDescent="0.15">
      <c r="A34" s="312" t="s">
        <v>413</v>
      </c>
      <c r="B34" s="306"/>
      <c r="C34" s="307"/>
      <c r="D34" s="306"/>
      <c r="E34" s="307"/>
      <c r="F34" s="306"/>
      <c r="G34" s="307"/>
      <c r="H34" s="306"/>
      <c r="I34" s="307"/>
      <c r="J34" s="306"/>
      <c r="K34" s="307"/>
      <c r="L34" s="306"/>
      <c r="M34" s="307"/>
      <c r="N34" s="306"/>
      <c r="O34" s="307"/>
      <c r="P34" s="306"/>
      <c r="Q34" s="307"/>
      <c r="R34" s="306"/>
      <c r="S34" s="307"/>
      <c r="T34" s="306"/>
      <c r="U34" s="307"/>
      <c r="V34" s="306"/>
      <c r="W34" s="307"/>
      <c r="X34" s="174">
        <f t="shared" si="0"/>
        <v>0</v>
      </c>
      <c r="Y34" s="174">
        <f t="shared" si="0"/>
        <v>0</v>
      </c>
      <c r="Z34" s="174">
        <f t="shared" si="1"/>
        <v>0</v>
      </c>
    </row>
    <row r="35" spans="1:26" s="75" customFormat="1" ht="24.95" customHeight="1" x14ac:dyDescent="0.15">
      <c r="A35" s="312" t="s">
        <v>414</v>
      </c>
      <c r="B35" s="306"/>
      <c r="C35" s="307"/>
      <c r="D35" s="306"/>
      <c r="E35" s="307"/>
      <c r="F35" s="306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7"/>
      <c r="V35" s="306"/>
      <c r="W35" s="307"/>
      <c r="X35" s="174">
        <f t="shared" si="0"/>
        <v>0</v>
      </c>
      <c r="Y35" s="174">
        <f t="shared" si="0"/>
        <v>0</v>
      </c>
      <c r="Z35" s="174">
        <f t="shared" si="1"/>
        <v>0</v>
      </c>
    </row>
    <row r="36" spans="1:26" s="75" customFormat="1" ht="24.95" customHeight="1" x14ac:dyDescent="0.15">
      <c r="A36" s="312" t="s">
        <v>68</v>
      </c>
      <c r="B36" s="306"/>
      <c r="C36" s="307"/>
      <c r="D36" s="306"/>
      <c r="E36" s="307"/>
      <c r="F36" s="306"/>
      <c r="G36" s="307"/>
      <c r="H36" s="306"/>
      <c r="I36" s="307"/>
      <c r="J36" s="306"/>
      <c r="K36" s="307"/>
      <c r="L36" s="306"/>
      <c r="M36" s="307"/>
      <c r="N36" s="306"/>
      <c r="O36" s="307"/>
      <c r="P36" s="306"/>
      <c r="Q36" s="307"/>
      <c r="R36" s="306"/>
      <c r="S36" s="307"/>
      <c r="T36" s="306"/>
      <c r="U36" s="307"/>
      <c r="V36" s="306"/>
      <c r="W36" s="307"/>
      <c r="X36" s="174">
        <f t="shared" si="0"/>
        <v>0</v>
      </c>
      <c r="Y36" s="174">
        <f t="shared" si="0"/>
        <v>0</v>
      </c>
      <c r="Z36" s="174">
        <f t="shared" si="1"/>
        <v>0</v>
      </c>
    </row>
    <row r="37" spans="1:26" s="75" customFormat="1" ht="24.95" customHeight="1" x14ac:dyDescent="0.15">
      <c r="A37" s="312" t="s">
        <v>415</v>
      </c>
      <c r="B37" s="306"/>
      <c r="C37" s="307"/>
      <c r="D37" s="306"/>
      <c r="E37" s="307"/>
      <c r="F37" s="306"/>
      <c r="G37" s="307"/>
      <c r="H37" s="306"/>
      <c r="I37" s="307"/>
      <c r="J37" s="306"/>
      <c r="K37" s="307"/>
      <c r="L37" s="306"/>
      <c r="M37" s="307"/>
      <c r="N37" s="306"/>
      <c r="O37" s="307"/>
      <c r="P37" s="306"/>
      <c r="Q37" s="307"/>
      <c r="R37" s="306"/>
      <c r="S37" s="307"/>
      <c r="T37" s="306"/>
      <c r="U37" s="307"/>
      <c r="V37" s="306"/>
      <c r="W37" s="307"/>
      <c r="X37" s="174">
        <f t="shared" si="0"/>
        <v>0</v>
      </c>
      <c r="Y37" s="174">
        <f t="shared" si="0"/>
        <v>0</v>
      </c>
      <c r="Z37" s="174">
        <f t="shared" si="1"/>
        <v>0</v>
      </c>
    </row>
    <row r="38" spans="1:26" s="75" customFormat="1" ht="24.95" customHeight="1" x14ac:dyDescent="0.15">
      <c r="A38" s="312" t="s">
        <v>416</v>
      </c>
      <c r="B38" s="306"/>
      <c r="C38" s="307"/>
      <c r="D38" s="306"/>
      <c r="E38" s="307"/>
      <c r="F38" s="306"/>
      <c r="G38" s="307"/>
      <c r="H38" s="306"/>
      <c r="I38" s="307"/>
      <c r="J38" s="306"/>
      <c r="K38" s="307"/>
      <c r="L38" s="306"/>
      <c r="M38" s="307"/>
      <c r="N38" s="306"/>
      <c r="O38" s="307"/>
      <c r="P38" s="306"/>
      <c r="Q38" s="307"/>
      <c r="R38" s="306"/>
      <c r="S38" s="307"/>
      <c r="T38" s="306"/>
      <c r="U38" s="307"/>
      <c r="V38" s="306"/>
      <c r="W38" s="307"/>
      <c r="X38" s="174">
        <f t="shared" si="0"/>
        <v>0</v>
      </c>
      <c r="Y38" s="174">
        <f t="shared" si="0"/>
        <v>0</v>
      </c>
      <c r="Z38" s="174">
        <f t="shared" si="1"/>
        <v>0</v>
      </c>
    </row>
    <row r="39" spans="1:26" s="75" customFormat="1" ht="24.95" customHeight="1" x14ac:dyDescent="0.15">
      <c r="A39" s="312" t="s">
        <v>417</v>
      </c>
      <c r="B39" s="306"/>
      <c r="C39" s="307"/>
      <c r="D39" s="306"/>
      <c r="E39" s="307"/>
      <c r="F39" s="306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7"/>
      <c r="V39" s="306"/>
      <c r="W39" s="307"/>
      <c r="X39" s="174">
        <f t="shared" si="0"/>
        <v>0</v>
      </c>
      <c r="Y39" s="174">
        <f t="shared" si="0"/>
        <v>0</v>
      </c>
      <c r="Z39" s="174">
        <f t="shared" si="1"/>
        <v>0</v>
      </c>
    </row>
    <row r="40" spans="1:26" s="75" customFormat="1" ht="24.95" customHeight="1" x14ac:dyDescent="0.15">
      <c r="A40" s="312" t="s">
        <v>69</v>
      </c>
      <c r="B40" s="306"/>
      <c r="C40" s="307"/>
      <c r="D40" s="306"/>
      <c r="E40" s="307"/>
      <c r="F40" s="306"/>
      <c r="G40" s="307"/>
      <c r="H40" s="306"/>
      <c r="I40" s="307"/>
      <c r="J40" s="306"/>
      <c r="K40" s="307"/>
      <c r="L40" s="306"/>
      <c r="M40" s="307"/>
      <c r="N40" s="306"/>
      <c r="O40" s="307"/>
      <c r="P40" s="306"/>
      <c r="Q40" s="307"/>
      <c r="R40" s="306"/>
      <c r="S40" s="307"/>
      <c r="T40" s="306"/>
      <c r="U40" s="307"/>
      <c r="V40" s="306"/>
      <c r="W40" s="307"/>
      <c r="X40" s="174">
        <f t="shared" si="0"/>
        <v>0</v>
      </c>
      <c r="Y40" s="174">
        <f t="shared" si="0"/>
        <v>0</v>
      </c>
      <c r="Z40" s="174">
        <f t="shared" si="1"/>
        <v>0</v>
      </c>
    </row>
    <row r="41" spans="1:26" s="75" customFormat="1" ht="24.95" customHeight="1" x14ac:dyDescent="0.15">
      <c r="A41" s="312" t="s">
        <v>70</v>
      </c>
      <c r="B41" s="306"/>
      <c r="C41" s="307"/>
      <c r="D41" s="306"/>
      <c r="E41" s="307"/>
      <c r="F41" s="306"/>
      <c r="G41" s="307"/>
      <c r="H41" s="306"/>
      <c r="I41" s="307"/>
      <c r="J41" s="306"/>
      <c r="K41" s="307"/>
      <c r="L41" s="306"/>
      <c r="M41" s="307"/>
      <c r="N41" s="306"/>
      <c r="O41" s="307"/>
      <c r="P41" s="306"/>
      <c r="Q41" s="307"/>
      <c r="R41" s="306"/>
      <c r="S41" s="307"/>
      <c r="T41" s="306"/>
      <c r="U41" s="307"/>
      <c r="V41" s="306"/>
      <c r="W41" s="307"/>
      <c r="X41" s="174">
        <f t="shared" si="0"/>
        <v>0</v>
      </c>
      <c r="Y41" s="174">
        <f t="shared" si="0"/>
        <v>0</v>
      </c>
      <c r="Z41" s="174">
        <f t="shared" si="1"/>
        <v>0</v>
      </c>
    </row>
    <row r="42" spans="1:26" s="75" customFormat="1" ht="24.95" customHeight="1" x14ac:dyDescent="0.15">
      <c r="A42" s="312" t="s">
        <v>71</v>
      </c>
      <c r="B42" s="306"/>
      <c r="C42" s="307"/>
      <c r="D42" s="306"/>
      <c r="E42" s="307"/>
      <c r="F42" s="306"/>
      <c r="G42" s="307"/>
      <c r="H42" s="306"/>
      <c r="I42" s="307"/>
      <c r="J42" s="306"/>
      <c r="K42" s="307"/>
      <c r="L42" s="306"/>
      <c r="M42" s="307"/>
      <c r="N42" s="306"/>
      <c r="O42" s="307"/>
      <c r="P42" s="306"/>
      <c r="Q42" s="307"/>
      <c r="R42" s="306"/>
      <c r="S42" s="307"/>
      <c r="T42" s="306"/>
      <c r="U42" s="307"/>
      <c r="V42" s="306"/>
      <c r="W42" s="307"/>
      <c r="X42" s="174">
        <f t="shared" si="0"/>
        <v>0</v>
      </c>
      <c r="Y42" s="174">
        <f t="shared" si="0"/>
        <v>0</v>
      </c>
      <c r="Z42" s="174">
        <f t="shared" si="1"/>
        <v>0</v>
      </c>
    </row>
    <row r="43" spans="1:26" s="75" customFormat="1" ht="24.95" customHeight="1" x14ac:dyDescent="0.15">
      <c r="A43" s="312" t="s">
        <v>72</v>
      </c>
      <c r="B43" s="306"/>
      <c r="C43" s="307"/>
      <c r="D43" s="306"/>
      <c r="E43" s="307"/>
      <c r="F43" s="306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7"/>
      <c r="V43" s="306"/>
      <c r="W43" s="307"/>
      <c r="X43" s="174">
        <f t="shared" si="0"/>
        <v>0</v>
      </c>
      <c r="Y43" s="174">
        <f t="shared" si="0"/>
        <v>0</v>
      </c>
      <c r="Z43" s="174">
        <f t="shared" si="1"/>
        <v>0</v>
      </c>
    </row>
    <row r="44" spans="1:26" s="75" customFormat="1" ht="24.95" customHeight="1" x14ac:dyDescent="0.15">
      <c r="A44" s="312" t="s">
        <v>73</v>
      </c>
      <c r="B44" s="306"/>
      <c r="C44" s="307"/>
      <c r="D44" s="306"/>
      <c r="E44" s="307"/>
      <c r="F44" s="306"/>
      <c r="G44" s="307"/>
      <c r="H44" s="306"/>
      <c r="I44" s="307"/>
      <c r="J44" s="306"/>
      <c r="K44" s="307"/>
      <c r="L44" s="306"/>
      <c r="M44" s="307"/>
      <c r="N44" s="306"/>
      <c r="O44" s="307"/>
      <c r="P44" s="306"/>
      <c r="Q44" s="307"/>
      <c r="R44" s="306"/>
      <c r="S44" s="307"/>
      <c r="T44" s="306"/>
      <c r="U44" s="307"/>
      <c r="V44" s="306"/>
      <c r="W44" s="307"/>
      <c r="X44" s="174">
        <f t="shared" si="0"/>
        <v>0</v>
      </c>
      <c r="Y44" s="174">
        <f t="shared" si="0"/>
        <v>0</v>
      </c>
      <c r="Z44" s="174">
        <f t="shared" si="1"/>
        <v>0</v>
      </c>
    </row>
    <row r="45" spans="1:26" s="75" customFormat="1" ht="24.95" customHeight="1" x14ac:dyDescent="0.15">
      <c r="A45" s="312" t="s">
        <v>418</v>
      </c>
      <c r="B45" s="306"/>
      <c r="C45" s="307"/>
      <c r="D45" s="306"/>
      <c r="E45" s="307"/>
      <c r="F45" s="306"/>
      <c r="G45" s="307"/>
      <c r="H45" s="306"/>
      <c r="I45" s="307"/>
      <c r="J45" s="306"/>
      <c r="K45" s="307"/>
      <c r="L45" s="306"/>
      <c r="M45" s="307"/>
      <c r="N45" s="306"/>
      <c r="O45" s="307"/>
      <c r="P45" s="306"/>
      <c r="Q45" s="307"/>
      <c r="R45" s="306"/>
      <c r="S45" s="307"/>
      <c r="T45" s="306"/>
      <c r="U45" s="307"/>
      <c r="V45" s="306"/>
      <c r="W45" s="307"/>
      <c r="X45" s="174">
        <f t="shared" si="0"/>
        <v>0</v>
      </c>
      <c r="Y45" s="174">
        <f t="shared" si="0"/>
        <v>0</v>
      </c>
      <c r="Z45" s="174">
        <f t="shared" si="1"/>
        <v>0</v>
      </c>
    </row>
    <row r="46" spans="1:26" s="75" customFormat="1" ht="24.95" customHeight="1" x14ac:dyDescent="0.15">
      <c r="A46" s="312" t="s">
        <v>74</v>
      </c>
      <c r="B46" s="306"/>
      <c r="C46" s="307"/>
      <c r="D46" s="306"/>
      <c r="E46" s="307"/>
      <c r="F46" s="306"/>
      <c r="G46" s="307"/>
      <c r="H46" s="306"/>
      <c r="I46" s="307"/>
      <c r="J46" s="306"/>
      <c r="K46" s="307"/>
      <c r="L46" s="306"/>
      <c r="M46" s="307"/>
      <c r="N46" s="306"/>
      <c r="O46" s="307"/>
      <c r="P46" s="306"/>
      <c r="Q46" s="307"/>
      <c r="R46" s="306"/>
      <c r="S46" s="307"/>
      <c r="T46" s="306"/>
      <c r="U46" s="307"/>
      <c r="V46" s="306"/>
      <c r="W46" s="307"/>
      <c r="X46" s="174">
        <f t="shared" si="0"/>
        <v>0</v>
      </c>
      <c r="Y46" s="174">
        <f t="shared" si="0"/>
        <v>0</v>
      </c>
      <c r="Z46" s="174">
        <f t="shared" si="1"/>
        <v>0</v>
      </c>
    </row>
    <row r="47" spans="1:26" s="75" customFormat="1" ht="24.95" customHeight="1" x14ac:dyDescent="0.15">
      <c r="A47" s="312" t="s">
        <v>75</v>
      </c>
      <c r="B47" s="308"/>
      <c r="C47" s="309"/>
      <c r="D47" s="308"/>
      <c r="E47" s="309"/>
      <c r="F47" s="308"/>
      <c r="G47" s="309"/>
      <c r="H47" s="308"/>
      <c r="I47" s="309"/>
      <c r="J47" s="308"/>
      <c r="K47" s="309"/>
      <c r="L47" s="308"/>
      <c r="M47" s="309"/>
      <c r="N47" s="308"/>
      <c r="O47" s="309"/>
      <c r="P47" s="308"/>
      <c r="Q47" s="309"/>
      <c r="R47" s="308"/>
      <c r="S47" s="309"/>
      <c r="T47" s="308"/>
      <c r="U47" s="309"/>
      <c r="V47" s="308"/>
      <c r="W47" s="309"/>
      <c r="X47" s="175">
        <f t="shared" si="0"/>
        <v>0</v>
      </c>
      <c r="Y47" s="175">
        <f t="shared" si="0"/>
        <v>0</v>
      </c>
      <c r="Z47" s="175">
        <f t="shared" si="1"/>
        <v>0</v>
      </c>
    </row>
    <row r="48" spans="1:26" s="75" customFormat="1" ht="15" customHeight="1" x14ac:dyDescent="0.15">
      <c r="A48" s="169" t="s">
        <v>76</v>
      </c>
      <c r="B48" s="221">
        <f>SUM(B4:B47)</f>
        <v>0</v>
      </c>
      <c r="C48" s="229">
        <f>SUM(C4:C47)</f>
        <v>0</v>
      </c>
      <c r="D48" s="221">
        <f>SUM(D4:D47)</f>
        <v>1</v>
      </c>
      <c r="E48" s="229">
        <f t="shared" ref="E48:W48" si="2">SUM(E4:E47)</f>
        <v>0</v>
      </c>
      <c r="F48" s="221">
        <f>SUM(F4:F47)</f>
        <v>0</v>
      </c>
      <c r="G48" s="229">
        <f t="shared" si="2"/>
        <v>0</v>
      </c>
      <c r="H48" s="221">
        <f>SUM(H4:H47)</f>
        <v>0</v>
      </c>
      <c r="I48" s="229">
        <f t="shared" si="2"/>
        <v>0</v>
      </c>
      <c r="J48" s="221">
        <f>SUM(J4:J47)</f>
        <v>0</v>
      </c>
      <c r="K48" s="229">
        <f t="shared" si="2"/>
        <v>0</v>
      </c>
      <c r="L48" s="221">
        <f>SUM(L4:L47)</f>
        <v>0</v>
      </c>
      <c r="M48" s="229">
        <f t="shared" si="2"/>
        <v>0</v>
      </c>
      <c r="N48" s="221">
        <f>SUM(N4:N47)</f>
        <v>0</v>
      </c>
      <c r="O48" s="229">
        <f t="shared" si="2"/>
        <v>0</v>
      </c>
      <c r="P48" s="221">
        <f>SUM(P4:P47)</f>
        <v>0</v>
      </c>
      <c r="Q48" s="229">
        <f t="shared" si="2"/>
        <v>0</v>
      </c>
      <c r="R48" s="221">
        <f>SUM(R4:R47)</f>
        <v>0</v>
      </c>
      <c r="S48" s="229">
        <f t="shared" si="2"/>
        <v>0</v>
      </c>
      <c r="T48" s="221">
        <f>SUM(T4:T47)</f>
        <v>0</v>
      </c>
      <c r="U48" s="229">
        <f t="shared" si="2"/>
        <v>1</v>
      </c>
      <c r="V48" s="221">
        <f>SUM(V4:V47)</f>
        <v>0</v>
      </c>
      <c r="W48" s="229">
        <f t="shared" si="2"/>
        <v>0</v>
      </c>
      <c r="X48" s="221">
        <f>SUM(X4:X47)</f>
        <v>1</v>
      </c>
      <c r="Y48" s="221">
        <f>SUM(Y4:Y47)</f>
        <v>1</v>
      </c>
      <c r="Z48" s="229">
        <f>SUM(Z4:Z47)</f>
        <v>2</v>
      </c>
    </row>
    <row r="49" spans="1:26" s="75" customFormat="1" ht="9.9499999999999993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47"/>
      <c r="Y49" s="58"/>
      <c r="Z49" s="76"/>
    </row>
    <row r="50" spans="1:26" s="78" customFormat="1" ht="13.35" customHeight="1" x14ac:dyDescent="0.3">
      <c r="A50" s="50" t="s">
        <v>80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51"/>
      <c r="Y50" s="51"/>
      <c r="Z50" s="77"/>
    </row>
    <row r="51" spans="1:26" s="78" customFormat="1" ht="13.35" customHeight="1" x14ac:dyDescent="0.3">
      <c r="A51" s="50" t="s">
        <v>508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51"/>
      <c r="Y51" s="51"/>
      <c r="Z51" s="77"/>
    </row>
    <row r="52" spans="1:26" s="78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51"/>
      <c r="Y52" s="51"/>
      <c r="Z52" s="77"/>
    </row>
    <row r="53" spans="1:26" s="78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51"/>
      <c r="Y53" s="51"/>
      <c r="Z53" s="77"/>
    </row>
    <row r="54" spans="1:26" s="78" customFormat="1" ht="26.45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51"/>
      <c r="Y54" s="51"/>
      <c r="Z54" s="77"/>
    </row>
    <row r="55" spans="1:26" s="78" customFormat="1" ht="12" customHeight="1" x14ac:dyDescent="0.3">
      <c r="A55" s="52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51"/>
      <c r="Y55" s="51"/>
      <c r="Z55" s="77"/>
    </row>
    <row r="56" spans="1:26" x14ac:dyDescent="0.3">
      <c r="A56" s="54"/>
      <c r="X56" s="46"/>
      <c r="Y56" s="46"/>
    </row>
    <row r="57" spans="1:26" x14ac:dyDescent="0.3">
      <c r="A57" s="54"/>
      <c r="X57" s="46"/>
      <c r="Y57" s="46"/>
    </row>
    <row r="58" spans="1:26" x14ac:dyDescent="0.3">
      <c r="A58" s="54"/>
      <c r="X58" s="46"/>
      <c r="Y58" s="46"/>
    </row>
    <row r="59" spans="1:26" x14ac:dyDescent="0.3">
      <c r="A59" s="54"/>
      <c r="X59" s="46"/>
      <c r="Y59" s="46"/>
    </row>
    <row r="60" spans="1:26" x14ac:dyDescent="0.3">
      <c r="A60" s="54"/>
      <c r="X60" s="46"/>
      <c r="Y60" s="46"/>
    </row>
    <row r="61" spans="1:26" x14ac:dyDescent="0.3">
      <c r="A61" s="54"/>
      <c r="X61" s="46"/>
      <c r="Y61" s="46"/>
    </row>
    <row r="62" spans="1:26" x14ac:dyDescent="0.3">
      <c r="A62" s="54"/>
      <c r="X62" s="46"/>
      <c r="Y62" s="46"/>
    </row>
    <row r="63" spans="1:26" x14ac:dyDescent="0.3">
      <c r="A63" s="54"/>
    </row>
    <row r="64" spans="1:26" x14ac:dyDescent="0.3">
      <c r="A64" s="54"/>
    </row>
  </sheetData>
  <sheetProtection algorithmName="SHA-512" hashValue="e2xNKTmz89jGaxybcE1OFpe5EmDMK3Rj2U9RE2PkAWjUjPLbNn7x3tacuHWYX/w6heNzl1RhLNETNnbRE23U0w==" saltValue="iOE2m6/uUGzDxwZCJRP45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B32" activePane="bottomRight" state="frozen"/>
      <selection activeCell="B1" sqref="B1"/>
      <selection pane="topRight" activeCell="B1" sqref="B1"/>
      <selection pane="bottomLeft" activeCell="B1" sqref="B1"/>
      <selection pane="bottomRight" activeCell="D11" sqref="D11"/>
    </sheetView>
  </sheetViews>
  <sheetFormatPr defaultColWidth="9.140625" defaultRowHeight="15" x14ac:dyDescent="0.3"/>
  <cols>
    <col min="1" max="1" width="30.7109375" style="79" customWidth="1"/>
    <col min="2" max="29" width="8.7109375" style="79" customWidth="1"/>
    <col min="30" max="31" width="8.7109375" style="54" customWidth="1"/>
    <col min="32" max="32" width="8.7109375" style="79" customWidth="1"/>
    <col min="33" max="16384" width="9.140625" style="79"/>
  </cols>
  <sheetData>
    <row r="1" spans="1:32" s="80" customFormat="1" ht="30" customHeight="1" x14ac:dyDescent="0.2">
      <c r="A1" s="465" t="s">
        <v>160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</row>
    <row r="2" spans="1:32" s="76" customFormat="1" ht="39.950000000000003" customHeight="1" x14ac:dyDescent="0.15">
      <c r="A2" s="458" t="s">
        <v>151</v>
      </c>
      <c r="B2" s="458" t="s">
        <v>152</v>
      </c>
      <c r="C2" s="458"/>
      <c r="D2" s="458" t="s">
        <v>161</v>
      </c>
      <c r="E2" s="458"/>
      <c r="F2" s="458" t="s">
        <v>162</v>
      </c>
      <c r="G2" s="458"/>
      <c r="H2" s="458" t="s">
        <v>163</v>
      </c>
      <c r="I2" s="458"/>
      <c r="J2" s="458" t="s">
        <v>155</v>
      </c>
      <c r="K2" s="458"/>
      <c r="L2" s="458" t="s">
        <v>164</v>
      </c>
      <c r="M2" s="458"/>
      <c r="N2" s="458" t="s">
        <v>165</v>
      </c>
      <c r="O2" s="458"/>
      <c r="P2" s="458" t="s">
        <v>166</v>
      </c>
      <c r="Q2" s="458"/>
      <c r="R2" s="458" t="s">
        <v>167</v>
      </c>
      <c r="S2" s="458"/>
      <c r="T2" s="458" t="s">
        <v>168</v>
      </c>
      <c r="U2" s="458"/>
      <c r="V2" s="458" t="s">
        <v>169</v>
      </c>
      <c r="W2" s="458"/>
      <c r="X2" s="458" t="s">
        <v>456</v>
      </c>
      <c r="Y2" s="458"/>
      <c r="Z2" s="458" t="s">
        <v>399</v>
      </c>
      <c r="AA2" s="458"/>
      <c r="AB2" s="458" t="s">
        <v>170</v>
      </c>
      <c r="AC2" s="458"/>
      <c r="AD2" s="458" t="s">
        <v>40</v>
      </c>
      <c r="AE2" s="458"/>
      <c r="AF2" s="458" t="s">
        <v>76</v>
      </c>
    </row>
    <row r="3" spans="1:32" s="76" customFormat="1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57" t="s">
        <v>41</v>
      </c>
      <c r="AE3" s="57" t="s">
        <v>42</v>
      </c>
      <c r="AF3" s="458"/>
    </row>
    <row r="4" spans="1:32" s="76" customFormat="1" ht="24.95" customHeight="1" x14ac:dyDescent="0.1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253"/>
      <c r="W4" s="298"/>
      <c r="X4" s="253"/>
      <c r="Y4" s="298"/>
      <c r="Z4" s="253"/>
      <c r="AA4" s="298"/>
      <c r="AB4" s="253"/>
      <c r="AC4" s="298"/>
      <c r="AD4" s="176">
        <f>B4+D4+F4+H4+J4+L4+N4+P4+R4+T4+V4+X4+Z4+AB4</f>
        <v>0</v>
      </c>
      <c r="AE4" s="176">
        <f>C4+E4+G4+I4+K4+M4+O4+Q4+S4+U4+W4+Y4+AA4+AC4</f>
        <v>0</v>
      </c>
      <c r="AF4" s="176">
        <f>AD4+AE4</f>
        <v>0</v>
      </c>
    </row>
    <row r="5" spans="1:32" s="76" customFormat="1" ht="24.95" customHeight="1" x14ac:dyDescent="0.1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255"/>
      <c r="W5" s="299"/>
      <c r="X5" s="255"/>
      <c r="Y5" s="299"/>
      <c r="Z5" s="255"/>
      <c r="AA5" s="299"/>
      <c r="AB5" s="255"/>
      <c r="AC5" s="299"/>
      <c r="AD5" s="178">
        <f t="shared" ref="AD5:AE47" si="0">B5+D5+F5+H5+J5+L5+N5+P5+R5+T5+V5+X5+Z5+AB5</f>
        <v>0</v>
      </c>
      <c r="AE5" s="178">
        <f t="shared" si="0"/>
        <v>0</v>
      </c>
      <c r="AF5" s="178">
        <f t="shared" ref="AF5:AF47" si="1">AD5+AE5</f>
        <v>0</v>
      </c>
    </row>
    <row r="6" spans="1:32" s="76" customFormat="1" ht="24.95" customHeight="1" x14ac:dyDescent="0.1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255"/>
      <c r="W6" s="299"/>
      <c r="X6" s="255"/>
      <c r="Y6" s="299"/>
      <c r="Z6" s="255"/>
      <c r="AA6" s="299"/>
      <c r="AB6" s="255"/>
      <c r="AC6" s="299"/>
      <c r="AD6" s="178">
        <f t="shared" si="0"/>
        <v>0</v>
      </c>
      <c r="AE6" s="178">
        <f t="shared" si="0"/>
        <v>0</v>
      </c>
      <c r="AF6" s="178">
        <f t="shared" si="1"/>
        <v>0</v>
      </c>
    </row>
    <row r="7" spans="1:32" s="76" customFormat="1" ht="24.95" customHeight="1" x14ac:dyDescent="0.1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255"/>
      <c r="W7" s="299"/>
      <c r="X7" s="255"/>
      <c r="Y7" s="299"/>
      <c r="Z7" s="255"/>
      <c r="AA7" s="299"/>
      <c r="AB7" s="255"/>
      <c r="AC7" s="299"/>
      <c r="AD7" s="178">
        <f t="shared" si="0"/>
        <v>0</v>
      </c>
      <c r="AE7" s="178">
        <f t="shared" si="0"/>
        <v>0</v>
      </c>
      <c r="AF7" s="178">
        <f t="shared" si="1"/>
        <v>0</v>
      </c>
    </row>
    <row r="8" spans="1:32" s="76" customFormat="1" ht="24.95" customHeight="1" x14ac:dyDescent="0.1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255"/>
      <c r="W8" s="299"/>
      <c r="X8" s="255"/>
      <c r="Y8" s="299"/>
      <c r="Z8" s="255"/>
      <c r="AA8" s="299"/>
      <c r="AB8" s="255"/>
      <c r="AC8" s="299"/>
      <c r="AD8" s="178">
        <f t="shared" si="0"/>
        <v>0</v>
      </c>
      <c r="AE8" s="178">
        <f t="shared" si="0"/>
        <v>0</v>
      </c>
      <c r="AF8" s="178">
        <f t="shared" si="1"/>
        <v>0</v>
      </c>
    </row>
    <row r="9" spans="1:32" s="76" customFormat="1" ht="24.95" customHeight="1" x14ac:dyDescent="0.1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255"/>
      <c r="AA9" s="299"/>
      <c r="AB9" s="255"/>
      <c r="AC9" s="299"/>
      <c r="AD9" s="178">
        <f t="shared" si="0"/>
        <v>0</v>
      </c>
      <c r="AE9" s="178">
        <f t="shared" si="0"/>
        <v>0</v>
      </c>
      <c r="AF9" s="178">
        <f t="shared" si="1"/>
        <v>0</v>
      </c>
    </row>
    <row r="10" spans="1:32" s="76" customFormat="1" ht="24.95" customHeight="1" x14ac:dyDescent="0.15">
      <c r="A10" s="312" t="s">
        <v>44</v>
      </c>
      <c r="B10" s="255"/>
      <c r="C10" s="299"/>
      <c r="D10" s="255">
        <v>1</v>
      </c>
      <c r="E10" s="299">
        <v>3</v>
      </c>
      <c r="F10" s="255"/>
      <c r="G10" s="299">
        <v>2</v>
      </c>
      <c r="H10" s="255"/>
      <c r="I10" s="299"/>
      <c r="J10" s="255"/>
      <c r="K10" s="299"/>
      <c r="L10" s="255"/>
      <c r="M10" s="299"/>
      <c r="N10" s="255"/>
      <c r="O10" s="299"/>
      <c r="P10" s="255">
        <v>2</v>
      </c>
      <c r="Q10" s="299">
        <v>5</v>
      </c>
      <c r="R10" s="255"/>
      <c r="S10" s="299"/>
      <c r="T10" s="255"/>
      <c r="U10" s="299"/>
      <c r="V10" s="255"/>
      <c r="W10" s="299"/>
      <c r="X10" s="255">
        <v>1</v>
      </c>
      <c r="Y10" s="299"/>
      <c r="Z10" s="255"/>
      <c r="AA10" s="299"/>
      <c r="AB10" s="255"/>
      <c r="AC10" s="299"/>
      <c r="AD10" s="178">
        <f t="shared" si="0"/>
        <v>4</v>
      </c>
      <c r="AE10" s="178">
        <f t="shared" si="0"/>
        <v>10</v>
      </c>
      <c r="AF10" s="178">
        <f t="shared" si="1"/>
        <v>14</v>
      </c>
    </row>
    <row r="11" spans="1:32" s="76" customFormat="1" ht="24.95" customHeight="1" x14ac:dyDescent="0.15">
      <c r="A11" s="312" t="s">
        <v>45</v>
      </c>
      <c r="B11" s="255"/>
      <c r="C11" s="299"/>
      <c r="D11" s="255"/>
      <c r="E11" s="299"/>
      <c r="F11" s="255">
        <v>1</v>
      </c>
      <c r="G11" s="299">
        <v>5</v>
      </c>
      <c r="H11" s="255"/>
      <c r="I11" s="299"/>
      <c r="J11" s="255"/>
      <c r="K11" s="299"/>
      <c r="L11" s="255"/>
      <c r="M11" s="299"/>
      <c r="N11" s="255"/>
      <c r="O11" s="299"/>
      <c r="P11" s="255"/>
      <c r="Q11" s="299">
        <v>1</v>
      </c>
      <c r="R11" s="255"/>
      <c r="S11" s="299"/>
      <c r="T11" s="255"/>
      <c r="U11" s="299"/>
      <c r="V11" s="255"/>
      <c r="W11" s="299"/>
      <c r="X11" s="255"/>
      <c r="Y11" s="299"/>
      <c r="Z11" s="255"/>
      <c r="AA11" s="299"/>
      <c r="AB11" s="255"/>
      <c r="AC11" s="299"/>
      <c r="AD11" s="178">
        <f t="shared" si="0"/>
        <v>1</v>
      </c>
      <c r="AE11" s="178">
        <f t="shared" si="0"/>
        <v>6</v>
      </c>
      <c r="AF11" s="178">
        <f t="shared" si="1"/>
        <v>7</v>
      </c>
    </row>
    <row r="12" spans="1:32" s="76" customFormat="1" ht="24.95" customHeight="1" x14ac:dyDescent="0.15">
      <c r="A12" s="312" t="s">
        <v>46</v>
      </c>
      <c r="B12" s="255"/>
      <c r="C12" s="299"/>
      <c r="D12" s="255"/>
      <c r="E12" s="299"/>
      <c r="F12" s="255">
        <v>3</v>
      </c>
      <c r="G12" s="299"/>
      <c r="H12" s="255"/>
      <c r="I12" s="299"/>
      <c r="J12" s="255"/>
      <c r="K12" s="299"/>
      <c r="L12" s="255"/>
      <c r="M12" s="299"/>
      <c r="N12" s="255"/>
      <c r="O12" s="299"/>
      <c r="P12" s="255"/>
      <c r="Q12" s="299"/>
      <c r="R12" s="255"/>
      <c r="S12" s="299"/>
      <c r="T12" s="255"/>
      <c r="U12" s="299"/>
      <c r="V12" s="255"/>
      <c r="W12" s="299"/>
      <c r="X12" s="255"/>
      <c r="Y12" s="299"/>
      <c r="Z12" s="255"/>
      <c r="AA12" s="299"/>
      <c r="AB12" s="255"/>
      <c r="AC12" s="299"/>
      <c r="AD12" s="178">
        <f t="shared" si="0"/>
        <v>3</v>
      </c>
      <c r="AE12" s="178">
        <f t="shared" si="0"/>
        <v>0</v>
      </c>
      <c r="AF12" s="178">
        <f t="shared" si="1"/>
        <v>3</v>
      </c>
    </row>
    <row r="13" spans="1:32" s="76" customFormat="1" ht="24.95" customHeight="1" x14ac:dyDescent="0.1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255"/>
      <c r="AA13" s="299"/>
      <c r="AB13" s="255"/>
      <c r="AC13" s="299"/>
      <c r="AD13" s="178">
        <f t="shared" si="0"/>
        <v>0</v>
      </c>
      <c r="AE13" s="178">
        <f t="shared" si="0"/>
        <v>0</v>
      </c>
      <c r="AF13" s="178">
        <f t="shared" si="1"/>
        <v>0</v>
      </c>
    </row>
    <row r="14" spans="1:32" s="76" customFormat="1" ht="24.95" customHeight="1" x14ac:dyDescent="0.1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/>
      <c r="T14" s="255"/>
      <c r="U14" s="299"/>
      <c r="V14" s="255"/>
      <c r="W14" s="299"/>
      <c r="X14" s="255"/>
      <c r="Y14" s="299"/>
      <c r="Z14" s="255"/>
      <c r="AA14" s="299"/>
      <c r="AB14" s="255"/>
      <c r="AC14" s="299"/>
      <c r="AD14" s="178">
        <f t="shared" si="0"/>
        <v>0</v>
      </c>
      <c r="AE14" s="178">
        <f t="shared" si="0"/>
        <v>0</v>
      </c>
      <c r="AF14" s="178">
        <f t="shared" si="1"/>
        <v>0</v>
      </c>
    </row>
    <row r="15" spans="1:32" s="76" customFormat="1" ht="24.95" customHeight="1" x14ac:dyDescent="0.1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255"/>
      <c r="AA15" s="299"/>
      <c r="AB15" s="255"/>
      <c r="AC15" s="299"/>
      <c r="AD15" s="178">
        <f t="shared" si="0"/>
        <v>0</v>
      </c>
      <c r="AE15" s="178">
        <f t="shared" si="0"/>
        <v>0</v>
      </c>
      <c r="AF15" s="178">
        <f t="shared" si="1"/>
        <v>0</v>
      </c>
    </row>
    <row r="16" spans="1:32" s="76" customFormat="1" ht="24.95" customHeight="1" x14ac:dyDescent="0.1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255"/>
      <c r="AA16" s="299"/>
      <c r="AB16" s="255"/>
      <c r="AC16" s="299"/>
      <c r="AD16" s="178">
        <f t="shared" si="0"/>
        <v>0</v>
      </c>
      <c r="AE16" s="178">
        <f t="shared" si="0"/>
        <v>0</v>
      </c>
      <c r="AF16" s="178">
        <f t="shared" si="1"/>
        <v>0</v>
      </c>
    </row>
    <row r="17" spans="1:32" s="76" customFormat="1" ht="24.95" customHeight="1" x14ac:dyDescent="0.1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255"/>
      <c r="AA17" s="299"/>
      <c r="AB17" s="255"/>
      <c r="AC17" s="299"/>
      <c r="AD17" s="178">
        <f t="shared" si="0"/>
        <v>0</v>
      </c>
      <c r="AE17" s="178">
        <f t="shared" si="0"/>
        <v>0</v>
      </c>
      <c r="AF17" s="178">
        <f t="shared" si="1"/>
        <v>0</v>
      </c>
    </row>
    <row r="18" spans="1:32" s="76" customFormat="1" ht="24.95" customHeight="1" x14ac:dyDescent="0.1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255"/>
      <c r="AA18" s="299"/>
      <c r="AB18" s="255"/>
      <c r="AC18" s="299"/>
      <c r="AD18" s="178">
        <f t="shared" si="0"/>
        <v>0</v>
      </c>
      <c r="AE18" s="178">
        <f t="shared" si="0"/>
        <v>0</v>
      </c>
      <c r="AF18" s="178">
        <f t="shared" si="1"/>
        <v>0</v>
      </c>
    </row>
    <row r="19" spans="1:32" s="76" customFormat="1" ht="24.95" customHeight="1" x14ac:dyDescent="0.15">
      <c r="A19" s="312" t="s">
        <v>54</v>
      </c>
      <c r="B19" s="255"/>
      <c r="C19" s="299"/>
      <c r="D19" s="255">
        <v>2</v>
      </c>
      <c r="E19" s="299">
        <v>2</v>
      </c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>
        <v>3</v>
      </c>
      <c r="Q19" s="299">
        <v>2</v>
      </c>
      <c r="R19" s="255"/>
      <c r="S19" s="299"/>
      <c r="T19" s="255"/>
      <c r="U19" s="299"/>
      <c r="V19" s="255"/>
      <c r="W19" s="299"/>
      <c r="X19" s="255"/>
      <c r="Y19" s="299"/>
      <c r="Z19" s="255"/>
      <c r="AA19" s="299"/>
      <c r="AB19" s="255"/>
      <c r="AC19" s="299"/>
      <c r="AD19" s="178">
        <f t="shared" si="0"/>
        <v>5</v>
      </c>
      <c r="AE19" s="178">
        <f t="shared" si="0"/>
        <v>4</v>
      </c>
      <c r="AF19" s="178">
        <f t="shared" si="1"/>
        <v>9</v>
      </c>
    </row>
    <row r="20" spans="1:32" s="76" customFormat="1" ht="24.95" customHeight="1" x14ac:dyDescent="0.15">
      <c r="A20" s="312" t="s">
        <v>55</v>
      </c>
      <c r="B20" s="255"/>
      <c r="C20" s="299"/>
      <c r="D20" s="255"/>
      <c r="E20" s="299"/>
      <c r="F20" s="255">
        <v>5</v>
      </c>
      <c r="G20" s="299">
        <v>1</v>
      </c>
      <c r="H20" s="255"/>
      <c r="I20" s="299">
        <v>1</v>
      </c>
      <c r="J20" s="255"/>
      <c r="K20" s="299"/>
      <c r="L20" s="255"/>
      <c r="M20" s="299"/>
      <c r="N20" s="255"/>
      <c r="O20" s="299"/>
      <c r="P20" s="255"/>
      <c r="Q20" s="299"/>
      <c r="R20" s="255"/>
      <c r="S20" s="299"/>
      <c r="T20" s="255"/>
      <c r="U20" s="299"/>
      <c r="V20" s="255"/>
      <c r="W20" s="299"/>
      <c r="X20" s="255"/>
      <c r="Y20" s="299"/>
      <c r="Z20" s="255"/>
      <c r="AA20" s="299"/>
      <c r="AB20" s="255"/>
      <c r="AC20" s="299"/>
      <c r="AD20" s="178">
        <f t="shared" si="0"/>
        <v>5</v>
      </c>
      <c r="AE20" s="178">
        <f t="shared" si="0"/>
        <v>2</v>
      </c>
      <c r="AF20" s="178">
        <f t="shared" si="1"/>
        <v>7</v>
      </c>
    </row>
    <row r="21" spans="1:32" s="76" customFormat="1" ht="24.95" customHeight="1" x14ac:dyDescent="0.15">
      <c r="A21" s="312" t="s">
        <v>56</v>
      </c>
      <c r="B21" s="255"/>
      <c r="C21" s="299"/>
      <c r="D21" s="255"/>
      <c r="E21" s="299"/>
      <c r="F21" s="255">
        <v>1</v>
      </c>
      <c r="G21" s="299">
        <v>5</v>
      </c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/>
      <c r="T21" s="255"/>
      <c r="U21" s="299"/>
      <c r="V21" s="255"/>
      <c r="W21" s="299"/>
      <c r="X21" s="255"/>
      <c r="Y21" s="299"/>
      <c r="Z21" s="255"/>
      <c r="AA21" s="299"/>
      <c r="AB21" s="255"/>
      <c r="AC21" s="299"/>
      <c r="AD21" s="178">
        <f t="shared" si="0"/>
        <v>1</v>
      </c>
      <c r="AE21" s="178">
        <f t="shared" si="0"/>
        <v>5</v>
      </c>
      <c r="AF21" s="178">
        <f t="shared" si="1"/>
        <v>6</v>
      </c>
    </row>
    <row r="22" spans="1:32" s="76" customFormat="1" ht="24.95" customHeight="1" x14ac:dyDescent="0.1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255"/>
      <c r="AA22" s="299"/>
      <c r="AB22" s="255"/>
      <c r="AC22" s="299"/>
      <c r="AD22" s="178">
        <f t="shared" si="0"/>
        <v>0</v>
      </c>
      <c r="AE22" s="178">
        <f t="shared" si="0"/>
        <v>0</v>
      </c>
      <c r="AF22" s="178">
        <f t="shared" si="1"/>
        <v>0</v>
      </c>
    </row>
    <row r="23" spans="1:32" s="76" customFormat="1" ht="24.95" customHeight="1" x14ac:dyDescent="0.1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255"/>
      <c r="AA23" s="299"/>
      <c r="AB23" s="255"/>
      <c r="AC23" s="299"/>
      <c r="AD23" s="178">
        <f t="shared" si="0"/>
        <v>0</v>
      </c>
      <c r="AE23" s="178">
        <f t="shared" si="0"/>
        <v>0</v>
      </c>
      <c r="AF23" s="178">
        <f t="shared" si="1"/>
        <v>0</v>
      </c>
    </row>
    <row r="24" spans="1:32" s="76" customFormat="1" ht="24.95" customHeight="1" x14ac:dyDescent="0.1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255"/>
      <c r="AA24" s="299"/>
      <c r="AB24" s="255"/>
      <c r="AC24" s="299"/>
      <c r="AD24" s="178">
        <f t="shared" si="0"/>
        <v>0</v>
      </c>
      <c r="AE24" s="178">
        <f t="shared" si="0"/>
        <v>0</v>
      </c>
      <c r="AF24" s="178">
        <f t="shared" si="1"/>
        <v>0</v>
      </c>
    </row>
    <row r="25" spans="1:32" s="76" customFormat="1" ht="24.95" customHeight="1" x14ac:dyDescent="0.1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255"/>
      <c r="AA25" s="299"/>
      <c r="AB25" s="255"/>
      <c r="AC25" s="299"/>
      <c r="AD25" s="178">
        <f t="shared" si="0"/>
        <v>0</v>
      </c>
      <c r="AE25" s="178">
        <f t="shared" si="0"/>
        <v>0</v>
      </c>
      <c r="AF25" s="178">
        <f t="shared" si="1"/>
        <v>0</v>
      </c>
    </row>
    <row r="26" spans="1:32" s="76" customFormat="1" ht="24.95" customHeight="1" x14ac:dyDescent="0.1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255"/>
      <c r="AA26" s="299"/>
      <c r="AB26" s="255"/>
      <c r="AC26" s="299"/>
      <c r="AD26" s="178">
        <f t="shared" si="0"/>
        <v>0</v>
      </c>
      <c r="AE26" s="178">
        <f t="shared" si="0"/>
        <v>0</v>
      </c>
      <c r="AF26" s="178">
        <f t="shared" si="1"/>
        <v>0</v>
      </c>
    </row>
    <row r="27" spans="1:32" s="76" customFormat="1" ht="24.95" customHeight="1" x14ac:dyDescent="0.1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255"/>
      <c r="AA27" s="299"/>
      <c r="AB27" s="255"/>
      <c r="AC27" s="299"/>
      <c r="AD27" s="178">
        <f t="shared" si="0"/>
        <v>0</v>
      </c>
      <c r="AE27" s="178">
        <f t="shared" si="0"/>
        <v>0</v>
      </c>
      <c r="AF27" s="178">
        <f t="shared" si="1"/>
        <v>0</v>
      </c>
    </row>
    <row r="28" spans="1:32" s="76" customFormat="1" ht="24.95" customHeight="1" x14ac:dyDescent="0.1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255"/>
      <c r="AA28" s="299"/>
      <c r="AB28" s="255"/>
      <c r="AC28" s="299"/>
      <c r="AD28" s="178">
        <f t="shared" si="0"/>
        <v>0</v>
      </c>
      <c r="AE28" s="178">
        <f t="shared" si="0"/>
        <v>0</v>
      </c>
      <c r="AF28" s="178">
        <f t="shared" si="1"/>
        <v>0</v>
      </c>
    </row>
    <row r="29" spans="1:32" s="76" customFormat="1" ht="24.95" customHeight="1" x14ac:dyDescent="0.1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255"/>
      <c r="AA29" s="299"/>
      <c r="AB29" s="255"/>
      <c r="AC29" s="299"/>
      <c r="AD29" s="178">
        <f t="shared" si="0"/>
        <v>0</v>
      </c>
      <c r="AE29" s="178">
        <f t="shared" si="0"/>
        <v>0</v>
      </c>
      <c r="AF29" s="178">
        <f t="shared" si="1"/>
        <v>0</v>
      </c>
    </row>
    <row r="30" spans="1:32" s="76" customFormat="1" ht="24.95" customHeight="1" x14ac:dyDescent="0.1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255"/>
      <c r="AA30" s="299"/>
      <c r="AB30" s="255"/>
      <c r="AC30" s="299"/>
      <c r="AD30" s="178">
        <f t="shared" si="0"/>
        <v>0</v>
      </c>
      <c r="AE30" s="178">
        <f t="shared" si="0"/>
        <v>0</v>
      </c>
      <c r="AF30" s="178">
        <f t="shared" si="1"/>
        <v>0</v>
      </c>
    </row>
    <row r="31" spans="1:32" s="76" customFormat="1" ht="24.95" customHeight="1" x14ac:dyDescent="0.1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255"/>
      <c r="AA31" s="299"/>
      <c r="AB31" s="255"/>
      <c r="AC31" s="299"/>
      <c r="AD31" s="178">
        <f t="shared" si="0"/>
        <v>0</v>
      </c>
      <c r="AE31" s="178">
        <f t="shared" si="0"/>
        <v>0</v>
      </c>
      <c r="AF31" s="178">
        <f t="shared" si="1"/>
        <v>0</v>
      </c>
    </row>
    <row r="32" spans="1:32" s="76" customFormat="1" ht="24.95" customHeight="1" x14ac:dyDescent="0.1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255"/>
      <c r="AA32" s="299"/>
      <c r="AB32" s="255"/>
      <c r="AC32" s="299"/>
      <c r="AD32" s="178">
        <f t="shared" si="0"/>
        <v>0</v>
      </c>
      <c r="AE32" s="178">
        <f t="shared" si="0"/>
        <v>0</v>
      </c>
      <c r="AF32" s="178">
        <f t="shared" si="1"/>
        <v>0</v>
      </c>
    </row>
    <row r="33" spans="1:32" s="76" customFormat="1" ht="24.95" customHeight="1" x14ac:dyDescent="0.1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255"/>
      <c r="AA33" s="299"/>
      <c r="AB33" s="255"/>
      <c r="AC33" s="299"/>
      <c r="AD33" s="178">
        <f t="shared" si="0"/>
        <v>0</v>
      </c>
      <c r="AE33" s="178">
        <f t="shared" si="0"/>
        <v>0</v>
      </c>
      <c r="AF33" s="178">
        <f t="shared" si="1"/>
        <v>0</v>
      </c>
    </row>
    <row r="34" spans="1:32" s="76" customFormat="1" ht="24.95" customHeight="1" x14ac:dyDescent="0.1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255"/>
      <c r="AA34" s="299"/>
      <c r="AB34" s="255"/>
      <c r="AC34" s="299"/>
      <c r="AD34" s="178">
        <f t="shared" si="0"/>
        <v>0</v>
      </c>
      <c r="AE34" s="178">
        <f t="shared" si="0"/>
        <v>0</v>
      </c>
      <c r="AF34" s="178">
        <f t="shared" si="1"/>
        <v>0</v>
      </c>
    </row>
    <row r="35" spans="1:32" s="76" customFormat="1" ht="24.95" customHeight="1" x14ac:dyDescent="0.1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255"/>
      <c r="AA35" s="299"/>
      <c r="AB35" s="255"/>
      <c r="AC35" s="299"/>
      <c r="AD35" s="178">
        <f t="shared" si="0"/>
        <v>0</v>
      </c>
      <c r="AE35" s="178">
        <f t="shared" si="0"/>
        <v>0</v>
      </c>
      <c r="AF35" s="178">
        <f t="shared" si="1"/>
        <v>0</v>
      </c>
    </row>
    <row r="36" spans="1:32" s="76" customFormat="1" ht="24.95" customHeight="1" x14ac:dyDescent="0.1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255"/>
      <c r="AA36" s="299"/>
      <c r="AB36" s="255"/>
      <c r="AC36" s="299"/>
      <c r="AD36" s="178">
        <f t="shared" si="0"/>
        <v>0</v>
      </c>
      <c r="AE36" s="178">
        <f t="shared" si="0"/>
        <v>0</v>
      </c>
      <c r="AF36" s="178">
        <f t="shared" si="1"/>
        <v>0</v>
      </c>
    </row>
    <row r="37" spans="1:32" s="76" customFormat="1" ht="24.95" customHeight="1" x14ac:dyDescent="0.1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255"/>
      <c r="AA37" s="299"/>
      <c r="AB37" s="255"/>
      <c r="AC37" s="299"/>
      <c r="AD37" s="178">
        <f t="shared" si="0"/>
        <v>0</v>
      </c>
      <c r="AE37" s="178">
        <f t="shared" si="0"/>
        <v>0</v>
      </c>
      <c r="AF37" s="178">
        <f t="shared" si="1"/>
        <v>0</v>
      </c>
    </row>
    <row r="38" spans="1:32" s="76" customFormat="1" ht="24.95" customHeight="1" x14ac:dyDescent="0.1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255"/>
      <c r="AA38" s="299"/>
      <c r="AB38" s="255"/>
      <c r="AC38" s="299"/>
      <c r="AD38" s="178">
        <f t="shared" si="0"/>
        <v>0</v>
      </c>
      <c r="AE38" s="178">
        <f t="shared" si="0"/>
        <v>0</v>
      </c>
      <c r="AF38" s="178">
        <f t="shared" si="1"/>
        <v>0</v>
      </c>
    </row>
    <row r="39" spans="1:32" s="76" customFormat="1" ht="24.95" customHeight="1" x14ac:dyDescent="0.1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255"/>
      <c r="AA39" s="299"/>
      <c r="AB39" s="255"/>
      <c r="AC39" s="299"/>
      <c r="AD39" s="178">
        <f t="shared" si="0"/>
        <v>0</v>
      </c>
      <c r="AE39" s="178">
        <f t="shared" si="0"/>
        <v>0</v>
      </c>
      <c r="AF39" s="178">
        <f t="shared" si="1"/>
        <v>0</v>
      </c>
    </row>
    <row r="40" spans="1:32" s="76" customFormat="1" ht="24.95" customHeight="1" x14ac:dyDescent="0.1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255"/>
      <c r="AA40" s="299"/>
      <c r="AB40" s="255"/>
      <c r="AC40" s="299"/>
      <c r="AD40" s="178">
        <f t="shared" si="0"/>
        <v>0</v>
      </c>
      <c r="AE40" s="178">
        <f t="shared" si="0"/>
        <v>0</v>
      </c>
      <c r="AF40" s="178">
        <f t="shared" si="1"/>
        <v>0</v>
      </c>
    </row>
    <row r="41" spans="1:32" s="76" customFormat="1" ht="24.95" customHeight="1" x14ac:dyDescent="0.1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255"/>
      <c r="AA41" s="299"/>
      <c r="AB41" s="255"/>
      <c r="AC41" s="299"/>
      <c r="AD41" s="178">
        <f t="shared" si="0"/>
        <v>0</v>
      </c>
      <c r="AE41" s="178">
        <f t="shared" si="0"/>
        <v>0</v>
      </c>
      <c r="AF41" s="178">
        <f t="shared" si="1"/>
        <v>0</v>
      </c>
    </row>
    <row r="42" spans="1:32" s="76" customFormat="1" ht="24.95" customHeight="1" x14ac:dyDescent="0.1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255"/>
      <c r="AA42" s="299"/>
      <c r="AB42" s="255"/>
      <c r="AC42" s="299"/>
      <c r="AD42" s="178">
        <f t="shared" si="0"/>
        <v>0</v>
      </c>
      <c r="AE42" s="178">
        <f t="shared" si="0"/>
        <v>0</v>
      </c>
      <c r="AF42" s="178">
        <f t="shared" si="1"/>
        <v>0</v>
      </c>
    </row>
    <row r="43" spans="1:32" s="76" customFormat="1" ht="24.95" customHeight="1" x14ac:dyDescent="0.1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255"/>
      <c r="AA43" s="299"/>
      <c r="AB43" s="255"/>
      <c r="AC43" s="299"/>
      <c r="AD43" s="178">
        <f t="shared" si="0"/>
        <v>0</v>
      </c>
      <c r="AE43" s="178">
        <f t="shared" si="0"/>
        <v>0</v>
      </c>
      <c r="AF43" s="178">
        <f t="shared" si="1"/>
        <v>0</v>
      </c>
    </row>
    <row r="44" spans="1:32" s="76" customFormat="1" ht="24.95" customHeight="1" x14ac:dyDescent="0.1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255"/>
      <c r="AA44" s="299"/>
      <c r="AB44" s="255"/>
      <c r="AC44" s="299"/>
      <c r="AD44" s="178">
        <f t="shared" si="0"/>
        <v>0</v>
      </c>
      <c r="AE44" s="178">
        <f t="shared" si="0"/>
        <v>0</v>
      </c>
      <c r="AF44" s="178">
        <f t="shared" si="1"/>
        <v>0</v>
      </c>
    </row>
    <row r="45" spans="1:32" s="76" customFormat="1" ht="24.95" customHeight="1" x14ac:dyDescent="0.1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255"/>
      <c r="AA45" s="299"/>
      <c r="AB45" s="255"/>
      <c r="AC45" s="299"/>
      <c r="AD45" s="178">
        <f t="shared" si="0"/>
        <v>0</v>
      </c>
      <c r="AE45" s="178">
        <f t="shared" si="0"/>
        <v>0</v>
      </c>
      <c r="AF45" s="178">
        <f t="shared" si="1"/>
        <v>0</v>
      </c>
    </row>
    <row r="46" spans="1:32" s="76" customFormat="1" ht="24.95" customHeight="1" x14ac:dyDescent="0.1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255"/>
      <c r="AA46" s="299"/>
      <c r="AB46" s="255"/>
      <c r="AC46" s="299"/>
      <c r="AD46" s="178">
        <f t="shared" si="0"/>
        <v>0</v>
      </c>
      <c r="AE46" s="178">
        <f t="shared" si="0"/>
        <v>0</v>
      </c>
      <c r="AF46" s="178">
        <f t="shared" si="1"/>
        <v>0</v>
      </c>
    </row>
    <row r="47" spans="1:32" s="76" customFormat="1" ht="24.95" customHeight="1" x14ac:dyDescent="0.1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254"/>
      <c r="AA47" s="300"/>
      <c r="AB47" s="254"/>
      <c r="AC47" s="300"/>
      <c r="AD47" s="177">
        <f t="shared" si="0"/>
        <v>0</v>
      </c>
      <c r="AE47" s="177">
        <f t="shared" si="0"/>
        <v>0</v>
      </c>
      <c r="AF47" s="177">
        <f t="shared" si="1"/>
        <v>0</v>
      </c>
    </row>
    <row r="48" spans="1:32" s="76" customFormat="1" ht="15" customHeight="1" x14ac:dyDescent="0.15">
      <c r="A48" s="57" t="s">
        <v>76</v>
      </c>
      <c r="B48" s="179">
        <f>SUM(B4:B47)</f>
        <v>0</v>
      </c>
      <c r="C48" s="179">
        <f t="shared" ref="C48:AC48" si="2">SUM(C4:C47)</f>
        <v>0</v>
      </c>
      <c r="D48" s="179">
        <f t="shared" si="2"/>
        <v>3</v>
      </c>
      <c r="E48" s="179">
        <f t="shared" si="2"/>
        <v>5</v>
      </c>
      <c r="F48" s="179">
        <f t="shared" si="2"/>
        <v>10</v>
      </c>
      <c r="G48" s="179">
        <f t="shared" si="2"/>
        <v>13</v>
      </c>
      <c r="H48" s="179">
        <f t="shared" si="2"/>
        <v>0</v>
      </c>
      <c r="I48" s="179">
        <f t="shared" si="2"/>
        <v>1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 t="shared" si="2"/>
        <v>5</v>
      </c>
      <c r="Q48" s="179">
        <f t="shared" si="2"/>
        <v>8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1</v>
      </c>
      <c r="Y48" s="179">
        <f t="shared" si="2"/>
        <v>0</v>
      </c>
      <c r="Z48" s="179">
        <f t="shared" si="2"/>
        <v>0</v>
      </c>
      <c r="AA48" s="179">
        <f t="shared" si="2"/>
        <v>0</v>
      </c>
      <c r="AB48" s="179">
        <f t="shared" si="2"/>
        <v>0</v>
      </c>
      <c r="AC48" s="179">
        <f t="shared" si="2"/>
        <v>0</v>
      </c>
      <c r="AD48" s="179">
        <f>SUM(AD4:AD47)</f>
        <v>19</v>
      </c>
      <c r="AE48" s="179">
        <f>SUM(AE4:AE47)</f>
        <v>27</v>
      </c>
      <c r="AF48" s="179">
        <f>AD48+AE48</f>
        <v>46</v>
      </c>
    </row>
    <row r="49" spans="1:31" s="76" customFormat="1" ht="9.9499999999999993" customHeight="1" x14ac:dyDescent="0.15">
      <c r="AD49" s="47"/>
      <c r="AE49" s="58"/>
    </row>
    <row r="50" spans="1:31" s="77" customFormat="1" ht="13.35" customHeight="1" x14ac:dyDescent="0.3">
      <c r="A50" s="50" t="s">
        <v>80</v>
      </c>
      <c r="AD50" s="51"/>
      <c r="AE50" s="51"/>
    </row>
    <row r="51" spans="1:31" s="77" customFormat="1" ht="13.35" customHeight="1" x14ac:dyDescent="0.3">
      <c r="A51" s="323" t="s">
        <v>171</v>
      </c>
      <c r="AD51" s="51"/>
      <c r="AE51" s="51"/>
    </row>
    <row r="52" spans="1:31" s="77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AD52" s="51"/>
      <c r="AE52" s="51"/>
    </row>
    <row r="53" spans="1:31" s="77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AD53" s="51"/>
      <c r="AE53" s="51"/>
    </row>
    <row r="54" spans="1:31" s="77" customFormat="1" ht="26.45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AD54" s="51"/>
      <c r="AE54" s="51"/>
    </row>
    <row r="55" spans="1:31" s="77" customFormat="1" ht="12" customHeight="1" x14ac:dyDescent="0.3">
      <c r="A55" s="52"/>
      <c r="AD55" s="51"/>
      <c r="AE55" s="51"/>
    </row>
    <row r="56" spans="1:31" x14ac:dyDescent="0.3">
      <c r="A56" s="54"/>
      <c r="AD56" s="46"/>
      <c r="AE56" s="46"/>
    </row>
    <row r="57" spans="1:31" x14ac:dyDescent="0.3">
      <c r="A57" s="54"/>
      <c r="AD57" s="46"/>
      <c r="AE57" s="46"/>
    </row>
    <row r="58" spans="1:31" x14ac:dyDescent="0.3">
      <c r="A58" s="54"/>
      <c r="AD58" s="46"/>
      <c r="AE58" s="46"/>
    </row>
    <row r="59" spans="1:31" x14ac:dyDescent="0.3">
      <c r="A59" s="54"/>
      <c r="AD59" s="46"/>
      <c r="AE59" s="46"/>
    </row>
    <row r="60" spans="1:31" x14ac:dyDescent="0.3">
      <c r="A60" s="54"/>
      <c r="AD60" s="46"/>
      <c r="AE60" s="46"/>
    </row>
    <row r="61" spans="1:31" x14ac:dyDescent="0.3">
      <c r="A61" s="54"/>
      <c r="AD61" s="46"/>
      <c r="AE61" s="46"/>
    </row>
    <row r="62" spans="1:31" x14ac:dyDescent="0.3">
      <c r="A62" s="54"/>
      <c r="AD62" s="46"/>
      <c r="AE62" s="46"/>
    </row>
    <row r="63" spans="1:31" x14ac:dyDescent="0.3">
      <c r="A63" s="54"/>
    </row>
    <row r="64" spans="1:31" x14ac:dyDescent="0.3">
      <c r="A64" s="54"/>
    </row>
  </sheetData>
  <sheetProtection algorithmName="SHA-512" hashValue="wOtkbXHAgqnruohpx13L17CsdxbiuhADKt4qUC37dsT71j2q/PrsORxSMNI/ZKoxLXeFxYTrcHIgRFPF8sUFRA==" saltValue="ZWlXS26k25frjuWVBz/yog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7" activePane="bottomLeft" state="frozen"/>
      <selection activeCell="B1" sqref="B1"/>
      <selection pane="bottomLeft" activeCell="C13" sqref="C13"/>
    </sheetView>
  </sheetViews>
  <sheetFormatPr defaultColWidth="9.140625" defaultRowHeight="12.75" x14ac:dyDescent="0.2"/>
  <cols>
    <col min="1" max="1" width="30.7109375" style="39" customWidth="1"/>
    <col min="2" max="6" width="15.7109375" style="39" customWidth="1"/>
    <col min="7" max="7" width="8.7109375" style="39" customWidth="1"/>
    <col min="8" max="13" width="6.7109375" style="39" customWidth="1"/>
    <col min="14" max="16384" width="9.140625" style="39"/>
  </cols>
  <sheetData>
    <row r="1" spans="1:7" ht="39.950000000000003" customHeight="1" x14ac:dyDescent="0.25">
      <c r="A1" s="400" t="s">
        <v>13</v>
      </c>
      <c r="B1" s="401"/>
      <c r="C1" s="401"/>
      <c r="D1" s="401"/>
      <c r="E1" s="401"/>
      <c r="F1" s="401"/>
      <c r="G1" s="401"/>
    </row>
    <row r="2" spans="1:7" s="82" customFormat="1" ht="24" customHeight="1" x14ac:dyDescent="0.15">
      <c r="A2" s="404" t="s">
        <v>172</v>
      </c>
      <c r="B2" s="404" t="s">
        <v>173</v>
      </c>
      <c r="C2" s="404" t="s">
        <v>174</v>
      </c>
      <c r="D2" s="404" t="s">
        <v>175</v>
      </c>
      <c r="E2" s="404" t="s">
        <v>176</v>
      </c>
      <c r="F2" s="404" t="s">
        <v>177</v>
      </c>
      <c r="G2" s="404" t="s">
        <v>76</v>
      </c>
    </row>
    <row r="3" spans="1:7" s="82" customFormat="1" ht="24" customHeight="1" x14ac:dyDescent="0.15">
      <c r="A3" s="405"/>
      <c r="B3" s="406"/>
      <c r="C3" s="406"/>
      <c r="D3" s="406"/>
      <c r="E3" s="406"/>
      <c r="F3" s="406"/>
      <c r="G3" s="406"/>
    </row>
    <row r="4" spans="1:7" s="82" customFormat="1" ht="24.95" customHeight="1" x14ac:dyDescent="0.15">
      <c r="A4" s="312" t="s">
        <v>43</v>
      </c>
      <c r="B4" s="301"/>
      <c r="C4" s="301"/>
      <c r="D4" s="301"/>
      <c r="E4" s="301"/>
      <c r="F4" s="301"/>
      <c r="G4" s="176">
        <f>SUM(B4:F4)</f>
        <v>0</v>
      </c>
    </row>
    <row r="5" spans="1:7" s="82" customFormat="1" ht="24.95" customHeight="1" x14ac:dyDescent="0.15">
      <c r="A5" s="312" t="s">
        <v>407</v>
      </c>
      <c r="B5" s="302"/>
      <c r="C5" s="302"/>
      <c r="D5" s="302"/>
      <c r="E5" s="302"/>
      <c r="F5" s="302"/>
      <c r="G5" s="178">
        <f t="shared" ref="G5:G47" si="0">SUM(B5:F5)</f>
        <v>0</v>
      </c>
    </row>
    <row r="6" spans="1:7" s="82" customFormat="1" ht="24.95" customHeight="1" x14ac:dyDescent="0.15">
      <c r="A6" s="312" t="s">
        <v>408</v>
      </c>
      <c r="B6" s="302"/>
      <c r="C6" s="302"/>
      <c r="D6" s="302"/>
      <c r="E6" s="302"/>
      <c r="F6" s="302"/>
      <c r="G6" s="178">
        <f t="shared" si="0"/>
        <v>0</v>
      </c>
    </row>
    <row r="7" spans="1:7" s="82" customFormat="1" ht="24.95" customHeight="1" x14ac:dyDescent="0.15">
      <c r="A7" s="312" t="s">
        <v>409</v>
      </c>
      <c r="B7" s="302"/>
      <c r="C7" s="302"/>
      <c r="D7" s="302"/>
      <c r="E7" s="302"/>
      <c r="F7" s="302"/>
      <c r="G7" s="178">
        <f t="shared" si="0"/>
        <v>0</v>
      </c>
    </row>
    <row r="8" spans="1:7" s="82" customFormat="1" ht="24.95" customHeight="1" x14ac:dyDescent="0.15">
      <c r="A8" s="312" t="s">
        <v>410</v>
      </c>
      <c r="B8" s="302">
        <v>1</v>
      </c>
      <c r="C8" s="302"/>
      <c r="D8" s="302"/>
      <c r="E8" s="302"/>
      <c r="F8" s="302"/>
      <c r="G8" s="178">
        <f t="shared" si="0"/>
        <v>1</v>
      </c>
    </row>
    <row r="9" spans="1:7" s="82" customFormat="1" ht="24.95" customHeight="1" x14ac:dyDescent="0.15">
      <c r="A9" s="312" t="s">
        <v>411</v>
      </c>
      <c r="B9" s="302">
        <v>8</v>
      </c>
      <c r="C9" s="302"/>
      <c r="D9" s="302"/>
      <c r="E9" s="302"/>
      <c r="F9" s="302"/>
      <c r="G9" s="178">
        <f t="shared" si="0"/>
        <v>8</v>
      </c>
    </row>
    <row r="10" spans="1:7" s="82" customFormat="1" ht="24.95" customHeight="1" x14ac:dyDescent="0.15">
      <c r="A10" s="312" t="s">
        <v>44</v>
      </c>
      <c r="B10" s="302">
        <v>14</v>
      </c>
      <c r="C10" s="302"/>
      <c r="D10" s="302"/>
      <c r="E10" s="302"/>
      <c r="F10" s="302">
        <v>9</v>
      </c>
      <c r="G10" s="178">
        <f t="shared" si="0"/>
        <v>23</v>
      </c>
    </row>
    <row r="11" spans="1:7" s="82" customFormat="1" ht="24.95" customHeight="1" x14ac:dyDescent="0.15">
      <c r="A11" s="312" t="s">
        <v>45</v>
      </c>
      <c r="B11" s="302">
        <v>17</v>
      </c>
      <c r="C11" s="302"/>
      <c r="D11" s="302"/>
      <c r="E11" s="302"/>
      <c r="F11" s="302">
        <v>3</v>
      </c>
      <c r="G11" s="178">
        <f t="shared" si="0"/>
        <v>20</v>
      </c>
    </row>
    <row r="12" spans="1:7" s="82" customFormat="1" ht="24.95" customHeight="1" x14ac:dyDescent="0.15">
      <c r="A12" s="312" t="s">
        <v>46</v>
      </c>
      <c r="B12" s="302">
        <v>9</v>
      </c>
      <c r="C12" s="302"/>
      <c r="D12" s="302"/>
      <c r="E12" s="302"/>
      <c r="F12" s="302">
        <v>5</v>
      </c>
      <c r="G12" s="178">
        <f t="shared" si="0"/>
        <v>14</v>
      </c>
    </row>
    <row r="13" spans="1:7" s="82" customFormat="1" ht="24.95" customHeight="1" x14ac:dyDescent="0.15">
      <c r="A13" s="312" t="s">
        <v>47</v>
      </c>
      <c r="B13" s="302"/>
      <c r="C13" s="302"/>
      <c r="D13" s="302"/>
      <c r="E13" s="302"/>
      <c r="F13" s="302"/>
      <c r="G13" s="178">
        <f t="shared" si="0"/>
        <v>0</v>
      </c>
    </row>
    <row r="14" spans="1:7" s="82" customFormat="1" ht="24.95" customHeight="1" x14ac:dyDescent="0.15">
      <c r="A14" s="312" t="s">
        <v>48</v>
      </c>
      <c r="B14" s="302">
        <v>2</v>
      </c>
      <c r="C14" s="302"/>
      <c r="D14" s="302"/>
      <c r="E14" s="302"/>
      <c r="F14" s="302"/>
      <c r="G14" s="178">
        <f t="shared" si="0"/>
        <v>2</v>
      </c>
    </row>
    <row r="15" spans="1:7" s="82" customFormat="1" ht="24.95" customHeight="1" x14ac:dyDescent="0.15">
      <c r="A15" s="312" t="s">
        <v>49</v>
      </c>
      <c r="B15" s="302"/>
      <c r="C15" s="302"/>
      <c r="D15" s="302"/>
      <c r="E15" s="302"/>
      <c r="F15" s="302"/>
      <c r="G15" s="178">
        <f t="shared" si="0"/>
        <v>0</v>
      </c>
    </row>
    <row r="16" spans="1:7" s="82" customFormat="1" ht="24.95" customHeight="1" x14ac:dyDescent="0.15">
      <c r="A16" s="312" t="s">
        <v>50</v>
      </c>
      <c r="B16" s="302"/>
      <c r="C16" s="302"/>
      <c r="D16" s="302"/>
      <c r="E16" s="302"/>
      <c r="F16" s="302"/>
      <c r="G16" s="178">
        <f t="shared" si="0"/>
        <v>0</v>
      </c>
    </row>
    <row r="17" spans="1:7" s="82" customFormat="1" ht="24.95" customHeight="1" x14ac:dyDescent="0.15">
      <c r="A17" s="312" t="s">
        <v>469</v>
      </c>
      <c r="B17" s="302"/>
      <c r="C17" s="302"/>
      <c r="D17" s="302"/>
      <c r="E17" s="302"/>
      <c r="F17" s="302"/>
      <c r="G17" s="178">
        <f t="shared" si="0"/>
        <v>0</v>
      </c>
    </row>
    <row r="18" spans="1:7" s="82" customFormat="1" ht="24.95" customHeight="1" x14ac:dyDescent="0.15">
      <c r="A18" s="312" t="s">
        <v>53</v>
      </c>
      <c r="B18" s="302"/>
      <c r="C18" s="302"/>
      <c r="D18" s="302"/>
      <c r="E18" s="302"/>
      <c r="F18" s="302"/>
      <c r="G18" s="178">
        <f t="shared" si="0"/>
        <v>0</v>
      </c>
    </row>
    <row r="19" spans="1:7" s="82" customFormat="1" ht="24.95" customHeight="1" x14ac:dyDescent="0.15">
      <c r="A19" s="312" t="s">
        <v>54</v>
      </c>
      <c r="B19" s="302">
        <v>18</v>
      </c>
      <c r="C19" s="302"/>
      <c r="D19" s="302"/>
      <c r="E19" s="302"/>
      <c r="F19" s="302">
        <v>3</v>
      </c>
      <c r="G19" s="178">
        <f t="shared" si="0"/>
        <v>21</v>
      </c>
    </row>
    <row r="20" spans="1:7" s="82" customFormat="1" ht="24.95" customHeight="1" x14ac:dyDescent="0.15">
      <c r="A20" s="312" t="s">
        <v>55</v>
      </c>
      <c r="B20" s="302">
        <v>33</v>
      </c>
      <c r="C20" s="302"/>
      <c r="D20" s="302"/>
      <c r="E20" s="302"/>
      <c r="F20" s="302">
        <v>13</v>
      </c>
      <c r="G20" s="178">
        <f t="shared" si="0"/>
        <v>46</v>
      </c>
    </row>
    <row r="21" spans="1:7" s="82" customFormat="1" ht="24.95" customHeight="1" x14ac:dyDescent="0.15">
      <c r="A21" s="312" t="s">
        <v>56</v>
      </c>
      <c r="B21" s="302">
        <v>20</v>
      </c>
      <c r="C21" s="302"/>
      <c r="D21" s="302"/>
      <c r="E21" s="302"/>
      <c r="F21" s="302">
        <v>2</v>
      </c>
      <c r="G21" s="178">
        <f t="shared" si="0"/>
        <v>22</v>
      </c>
    </row>
    <row r="22" spans="1:7" s="82" customFormat="1" ht="24.95" customHeight="1" x14ac:dyDescent="0.15">
      <c r="A22" s="312" t="s">
        <v>57</v>
      </c>
      <c r="B22" s="302"/>
      <c r="C22" s="302"/>
      <c r="D22" s="302"/>
      <c r="E22" s="302"/>
      <c r="F22" s="302"/>
      <c r="G22" s="178">
        <f t="shared" si="0"/>
        <v>0</v>
      </c>
    </row>
    <row r="23" spans="1:7" s="82" customFormat="1" ht="24.95" customHeight="1" x14ac:dyDescent="0.15">
      <c r="A23" s="312" t="s">
        <v>58</v>
      </c>
      <c r="B23" s="302"/>
      <c r="C23" s="302"/>
      <c r="D23" s="302"/>
      <c r="E23" s="302"/>
      <c r="F23" s="302"/>
      <c r="G23" s="178">
        <f t="shared" si="0"/>
        <v>0</v>
      </c>
    </row>
    <row r="24" spans="1:7" s="82" customFormat="1" ht="24.95" customHeight="1" x14ac:dyDescent="0.15">
      <c r="A24" s="312" t="s">
        <v>59</v>
      </c>
      <c r="B24" s="302"/>
      <c r="C24" s="302"/>
      <c r="D24" s="302"/>
      <c r="E24" s="302"/>
      <c r="F24" s="302"/>
      <c r="G24" s="178">
        <f t="shared" si="0"/>
        <v>0</v>
      </c>
    </row>
    <row r="25" spans="1:7" s="82" customFormat="1" ht="24.95" customHeight="1" x14ac:dyDescent="0.15">
      <c r="A25" s="312" t="s">
        <v>60</v>
      </c>
      <c r="B25" s="302"/>
      <c r="C25" s="302"/>
      <c r="D25" s="302"/>
      <c r="E25" s="302"/>
      <c r="F25" s="302"/>
      <c r="G25" s="178">
        <f t="shared" si="0"/>
        <v>0</v>
      </c>
    </row>
    <row r="26" spans="1:7" s="82" customFormat="1" ht="24.95" customHeight="1" x14ac:dyDescent="0.15">
      <c r="A26" s="312" t="s">
        <v>61</v>
      </c>
      <c r="B26" s="302"/>
      <c r="C26" s="302"/>
      <c r="D26" s="302"/>
      <c r="E26" s="302"/>
      <c r="F26" s="302"/>
      <c r="G26" s="178">
        <f t="shared" si="0"/>
        <v>0</v>
      </c>
    </row>
    <row r="27" spans="1:7" s="82" customFormat="1" ht="24.95" customHeight="1" x14ac:dyDescent="0.15">
      <c r="A27" s="312" t="s">
        <v>62</v>
      </c>
      <c r="B27" s="302"/>
      <c r="C27" s="302"/>
      <c r="D27" s="302"/>
      <c r="E27" s="302"/>
      <c r="F27" s="302"/>
      <c r="G27" s="178">
        <f t="shared" si="0"/>
        <v>0</v>
      </c>
    </row>
    <row r="28" spans="1:7" s="82" customFormat="1" ht="24.95" customHeight="1" x14ac:dyDescent="0.15">
      <c r="A28" s="312" t="s">
        <v>63</v>
      </c>
      <c r="B28" s="302"/>
      <c r="C28" s="302"/>
      <c r="D28" s="302"/>
      <c r="E28" s="302"/>
      <c r="F28" s="302"/>
      <c r="G28" s="178">
        <f t="shared" si="0"/>
        <v>0</v>
      </c>
    </row>
    <row r="29" spans="1:7" s="82" customFormat="1" ht="24.95" customHeight="1" x14ac:dyDescent="0.15">
      <c r="A29" s="312" t="s">
        <v>64</v>
      </c>
      <c r="B29" s="302"/>
      <c r="C29" s="302"/>
      <c r="D29" s="302"/>
      <c r="E29" s="302"/>
      <c r="F29" s="302"/>
      <c r="G29" s="178">
        <f t="shared" si="0"/>
        <v>0</v>
      </c>
    </row>
    <row r="30" spans="1:7" s="82" customFormat="1" ht="24.95" customHeight="1" x14ac:dyDescent="0.15">
      <c r="A30" s="312" t="s">
        <v>65</v>
      </c>
      <c r="B30" s="302"/>
      <c r="C30" s="302"/>
      <c r="D30" s="302"/>
      <c r="E30" s="302"/>
      <c r="F30" s="302"/>
      <c r="G30" s="178">
        <f t="shared" si="0"/>
        <v>0</v>
      </c>
    </row>
    <row r="31" spans="1:7" s="82" customFormat="1" ht="24.95" customHeight="1" x14ac:dyDescent="0.15">
      <c r="A31" s="312" t="s">
        <v>66</v>
      </c>
      <c r="B31" s="302"/>
      <c r="C31" s="302"/>
      <c r="D31" s="302"/>
      <c r="E31" s="302"/>
      <c r="F31" s="302"/>
      <c r="G31" s="178">
        <f t="shared" si="0"/>
        <v>0</v>
      </c>
    </row>
    <row r="32" spans="1:7" s="82" customFormat="1" ht="24.95" customHeight="1" x14ac:dyDescent="0.15">
      <c r="A32" s="312" t="s">
        <v>67</v>
      </c>
      <c r="B32" s="302"/>
      <c r="C32" s="302"/>
      <c r="D32" s="302"/>
      <c r="E32" s="302"/>
      <c r="F32" s="302"/>
      <c r="G32" s="178">
        <f t="shared" si="0"/>
        <v>0</v>
      </c>
    </row>
    <row r="33" spans="1:7" s="82" customFormat="1" ht="24.95" customHeight="1" x14ac:dyDescent="0.15">
      <c r="A33" s="312" t="s">
        <v>412</v>
      </c>
      <c r="B33" s="302"/>
      <c r="C33" s="302"/>
      <c r="D33" s="302"/>
      <c r="E33" s="302"/>
      <c r="F33" s="302"/>
      <c r="G33" s="178">
        <f t="shared" si="0"/>
        <v>0</v>
      </c>
    </row>
    <row r="34" spans="1:7" s="82" customFormat="1" ht="24.95" customHeight="1" x14ac:dyDescent="0.15">
      <c r="A34" s="312" t="s">
        <v>413</v>
      </c>
      <c r="B34" s="302"/>
      <c r="C34" s="302"/>
      <c r="D34" s="302"/>
      <c r="E34" s="302"/>
      <c r="F34" s="302"/>
      <c r="G34" s="178">
        <f t="shared" si="0"/>
        <v>0</v>
      </c>
    </row>
    <row r="35" spans="1:7" s="82" customFormat="1" ht="24.95" customHeight="1" x14ac:dyDescent="0.15">
      <c r="A35" s="312" t="s">
        <v>414</v>
      </c>
      <c r="B35" s="302"/>
      <c r="C35" s="302"/>
      <c r="D35" s="302"/>
      <c r="E35" s="302"/>
      <c r="F35" s="302"/>
      <c r="G35" s="178">
        <f t="shared" si="0"/>
        <v>0</v>
      </c>
    </row>
    <row r="36" spans="1:7" s="82" customFormat="1" ht="24.95" customHeight="1" x14ac:dyDescent="0.15">
      <c r="A36" s="312" t="s">
        <v>68</v>
      </c>
      <c r="B36" s="302"/>
      <c r="C36" s="302"/>
      <c r="D36" s="302"/>
      <c r="E36" s="302"/>
      <c r="F36" s="302"/>
      <c r="G36" s="178">
        <f t="shared" si="0"/>
        <v>0</v>
      </c>
    </row>
    <row r="37" spans="1:7" s="82" customFormat="1" ht="24.95" customHeight="1" x14ac:dyDescent="0.15">
      <c r="A37" s="312" t="s">
        <v>415</v>
      </c>
      <c r="B37" s="302"/>
      <c r="C37" s="302"/>
      <c r="D37" s="302"/>
      <c r="E37" s="302"/>
      <c r="F37" s="302"/>
      <c r="G37" s="178">
        <f t="shared" si="0"/>
        <v>0</v>
      </c>
    </row>
    <row r="38" spans="1:7" s="82" customFormat="1" ht="24.95" customHeight="1" x14ac:dyDescent="0.15">
      <c r="A38" s="312" t="s">
        <v>416</v>
      </c>
      <c r="B38" s="302"/>
      <c r="C38" s="302"/>
      <c r="D38" s="302"/>
      <c r="E38" s="302"/>
      <c r="F38" s="302"/>
      <c r="G38" s="178">
        <f t="shared" si="0"/>
        <v>0</v>
      </c>
    </row>
    <row r="39" spans="1:7" s="82" customFormat="1" ht="24.95" customHeight="1" x14ac:dyDescent="0.15">
      <c r="A39" s="312" t="s">
        <v>417</v>
      </c>
      <c r="B39" s="302"/>
      <c r="C39" s="302"/>
      <c r="D39" s="302"/>
      <c r="E39" s="302"/>
      <c r="F39" s="302"/>
      <c r="G39" s="178">
        <f t="shared" si="0"/>
        <v>0</v>
      </c>
    </row>
    <row r="40" spans="1:7" s="82" customFormat="1" ht="24.95" customHeight="1" x14ac:dyDescent="0.15">
      <c r="A40" s="312" t="s">
        <v>69</v>
      </c>
      <c r="B40" s="302"/>
      <c r="C40" s="302"/>
      <c r="D40" s="302"/>
      <c r="E40" s="302"/>
      <c r="F40" s="302"/>
      <c r="G40" s="178">
        <f t="shared" si="0"/>
        <v>0</v>
      </c>
    </row>
    <row r="41" spans="1:7" s="82" customFormat="1" ht="24.95" customHeight="1" x14ac:dyDescent="0.15">
      <c r="A41" s="312" t="s">
        <v>70</v>
      </c>
      <c r="B41" s="302"/>
      <c r="C41" s="302"/>
      <c r="D41" s="302"/>
      <c r="E41" s="302"/>
      <c r="F41" s="302"/>
      <c r="G41" s="178">
        <f t="shared" si="0"/>
        <v>0</v>
      </c>
    </row>
    <row r="42" spans="1:7" s="82" customFormat="1" ht="24.95" customHeight="1" x14ac:dyDescent="0.15">
      <c r="A42" s="312" t="s">
        <v>71</v>
      </c>
      <c r="B42" s="302"/>
      <c r="C42" s="302"/>
      <c r="D42" s="302"/>
      <c r="E42" s="302"/>
      <c r="F42" s="302"/>
      <c r="G42" s="178">
        <f t="shared" si="0"/>
        <v>0</v>
      </c>
    </row>
    <row r="43" spans="1:7" s="82" customFormat="1" ht="24.95" customHeight="1" x14ac:dyDescent="0.15">
      <c r="A43" s="312" t="s">
        <v>72</v>
      </c>
      <c r="B43" s="302"/>
      <c r="C43" s="302"/>
      <c r="D43" s="302"/>
      <c r="E43" s="302"/>
      <c r="F43" s="302"/>
      <c r="G43" s="178">
        <f t="shared" si="0"/>
        <v>0</v>
      </c>
    </row>
    <row r="44" spans="1:7" s="82" customFormat="1" ht="24.95" customHeight="1" x14ac:dyDescent="0.15">
      <c r="A44" s="312" t="s">
        <v>73</v>
      </c>
      <c r="B44" s="302"/>
      <c r="C44" s="302"/>
      <c r="D44" s="302"/>
      <c r="E44" s="302"/>
      <c r="F44" s="302"/>
      <c r="G44" s="178">
        <f t="shared" si="0"/>
        <v>0</v>
      </c>
    </row>
    <row r="45" spans="1:7" s="82" customFormat="1" ht="24.95" customHeight="1" x14ac:dyDescent="0.15">
      <c r="A45" s="312" t="s">
        <v>418</v>
      </c>
      <c r="B45" s="302"/>
      <c r="C45" s="302"/>
      <c r="D45" s="302"/>
      <c r="E45" s="302"/>
      <c r="F45" s="302"/>
      <c r="G45" s="178">
        <f t="shared" si="0"/>
        <v>0</v>
      </c>
    </row>
    <row r="46" spans="1:7" s="82" customFormat="1" ht="24.95" customHeight="1" x14ac:dyDescent="0.15">
      <c r="A46" s="312" t="s">
        <v>74</v>
      </c>
      <c r="B46" s="302"/>
      <c r="C46" s="302"/>
      <c r="D46" s="302"/>
      <c r="E46" s="302"/>
      <c r="F46" s="302"/>
      <c r="G46" s="178">
        <f t="shared" si="0"/>
        <v>0</v>
      </c>
    </row>
    <row r="47" spans="1:7" s="82" customFormat="1" ht="24.95" customHeight="1" x14ac:dyDescent="0.15">
      <c r="A47" s="312" t="s">
        <v>75</v>
      </c>
      <c r="B47" s="303"/>
      <c r="C47" s="303"/>
      <c r="D47" s="303"/>
      <c r="E47" s="303"/>
      <c r="F47" s="303"/>
      <c r="G47" s="177">
        <f t="shared" si="0"/>
        <v>0</v>
      </c>
    </row>
    <row r="48" spans="1:7" s="82" customFormat="1" ht="15" customHeight="1" x14ac:dyDescent="0.15">
      <c r="A48" s="81" t="s">
        <v>76</v>
      </c>
      <c r="B48" s="230">
        <f>SUM(B4:B47)</f>
        <v>122</v>
      </c>
      <c r="C48" s="230">
        <f>SUM(C4:C47)</f>
        <v>0</v>
      </c>
      <c r="D48" s="230">
        <f>SUM(D4:D47)</f>
        <v>0</v>
      </c>
      <c r="E48" s="230">
        <f>SUM(E4:E47)</f>
        <v>0</v>
      </c>
      <c r="F48" s="230">
        <f>SUM(F4:F47)</f>
        <v>35</v>
      </c>
      <c r="G48" s="179">
        <f>SUM(B48:F48)</f>
        <v>157</v>
      </c>
    </row>
    <row r="49" spans="1:13" s="82" customFormat="1" ht="9.9499999999999993" customHeight="1" x14ac:dyDescent="0.15">
      <c r="A49" s="402"/>
      <c r="B49" s="402"/>
      <c r="C49" s="402"/>
      <c r="D49" s="402"/>
      <c r="E49" s="402"/>
      <c r="F49" s="402"/>
    </row>
    <row r="50" spans="1:13" s="83" customFormat="1" ht="13.35" customHeight="1" x14ac:dyDescent="0.2">
      <c r="A50" s="50" t="s">
        <v>148</v>
      </c>
      <c r="B50" s="50"/>
      <c r="C50" s="50"/>
      <c r="D50" s="50"/>
      <c r="E50" s="50"/>
      <c r="F50" s="50"/>
      <c r="G50" s="50"/>
    </row>
    <row r="51" spans="1:13" s="83" customFormat="1" ht="13.35" customHeight="1" x14ac:dyDescent="0.2">
      <c r="A51" s="320" t="s">
        <v>178</v>
      </c>
      <c r="B51" s="324"/>
      <c r="C51" s="324"/>
      <c r="D51" s="324"/>
      <c r="E51" s="324"/>
      <c r="F51" s="324"/>
      <c r="G51" s="324"/>
    </row>
    <row r="52" spans="1:13" s="83" customFormat="1" ht="13.35" customHeight="1" x14ac:dyDescent="0.3">
      <c r="A52" s="72" t="s">
        <v>179</v>
      </c>
    </row>
    <row r="53" spans="1:13" s="83" customFormat="1" ht="13.35" customHeight="1" x14ac:dyDescent="0.3">
      <c r="A53" s="72" t="s">
        <v>180</v>
      </c>
    </row>
    <row r="54" spans="1:13" s="83" customFormat="1" ht="13.35" customHeight="1" x14ac:dyDescent="0.3">
      <c r="A54" s="72" t="s">
        <v>181</v>
      </c>
    </row>
    <row r="55" spans="1:13" s="83" customFormat="1" ht="13.35" customHeight="1" x14ac:dyDescent="0.3">
      <c r="A55" s="72" t="s">
        <v>182</v>
      </c>
    </row>
    <row r="56" spans="1:13" s="83" customFormat="1" ht="13.35" customHeight="1" x14ac:dyDescent="0.3">
      <c r="A56" s="72" t="s">
        <v>183</v>
      </c>
    </row>
    <row r="57" spans="1:13" s="83" customFormat="1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</row>
    <row r="58" spans="1:13" s="83" customFormat="1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s="83" customFormat="1" ht="26.45" customHeight="1" x14ac:dyDescent="0.2">
      <c r="A59" s="403" t="s">
        <v>420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</row>
    <row r="60" spans="1:13" s="83" customFormat="1" ht="12" customHeight="1" x14ac:dyDescent="0.2">
      <c r="A60" s="52"/>
    </row>
  </sheetData>
  <sheetProtection algorithmName="SHA-512" hashValue="muoVT1v8oYMpdCKTff3Bv7P1CNyCl6rm+7Rqo94PA7iiCU5RM80HhkVZgXuGA3ZfFsFsVUJma/ztFCQsuPNlwg==" saltValue="HixFhsFiVt15rD6JTOZvJ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4" activePane="bottomRight" state="frozen"/>
      <selection activeCell="B1" sqref="B1"/>
      <selection pane="topRight" activeCell="B1" sqref="B1"/>
      <selection pane="bottomLeft" activeCell="B1" sqref="B1"/>
      <selection pane="bottomRight" activeCell="G15" sqref="G15"/>
    </sheetView>
  </sheetViews>
  <sheetFormatPr defaultColWidth="9.140625" defaultRowHeight="12.75" x14ac:dyDescent="0.2"/>
  <cols>
    <col min="1" max="1" width="30.7109375" style="85" customWidth="1"/>
    <col min="2" max="14" width="8.7109375" style="85" customWidth="1"/>
    <col min="15" max="16384" width="9.140625" style="85"/>
  </cols>
  <sheetData>
    <row r="1" spans="1:14" s="84" customFormat="1" ht="39.950000000000003" customHeight="1" x14ac:dyDescent="0.2">
      <c r="A1" s="466" t="s">
        <v>14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</row>
    <row r="2" spans="1:14" ht="49.15" customHeight="1" x14ac:dyDescent="0.2">
      <c r="A2" s="460" t="s">
        <v>184</v>
      </c>
      <c r="B2" s="460" t="s">
        <v>185</v>
      </c>
      <c r="C2" s="460"/>
      <c r="D2" s="460" t="s">
        <v>186</v>
      </c>
      <c r="E2" s="460"/>
      <c r="F2" s="460" t="s">
        <v>187</v>
      </c>
      <c r="G2" s="460"/>
      <c r="H2" s="460" t="s">
        <v>188</v>
      </c>
      <c r="I2" s="467"/>
      <c r="J2" s="460" t="s">
        <v>189</v>
      </c>
      <c r="K2" s="467"/>
      <c r="L2" s="460" t="s">
        <v>40</v>
      </c>
      <c r="M2" s="460"/>
      <c r="N2" s="460" t="s">
        <v>76</v>
      </c>
    </row>
    <row r="3" spans="1:14" ht="15" customHeight="1" x14ac:dyDescent="0.2">
      <c r="A3" s="467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467"/>
    </row>
    <row r="4" spans="1:14" ht="24.95" customHeight="1" x14ac:dyDescent="0.2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24">
        <f>B4+D4+F4+H4+J4</f>
        <v>0</v>
      </c>
      <c r="M4" s="224">
        <f>C4+E4+G4+I4+K4</f>
        <v>0</v>
      </c>
      <c r="N4" s="224">
        <f>L4+M4</f>
        <v>0</v>
      </c>
    </row>
    <row r="5" spans="1:14" ht="24.95" customHeight="1" x14ac:dyDescent="0.2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25">
        <f t="shared" ref="L5:M47" si="0">B5+D5+F5+H5+J5</f>
        <v>0</v>
      </c>
      <c r="M5" s="225">
        <f t="shared" si="0"/>
        <v>0</v>
      </c>
      <c r="N5" s="225">
        <f t="shared" ref="N5:N47" si="1">L5+M5</f>
        <v>0</v>
      </c>
    </row>
    <row r="6" spans="1:14" ht="24.95" customHeight="1" x14ac:dyDescent="0.2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25">
        <f t="shared" si="0"/>
        <v>0</v>
      </c>
      <c r="M6" s="225">
        <f t="shared" si="0"/>
        <v>0</v>
      </c>
      <c r="N6" s="225">
        <f t="shared" si="1"/>
        <v>0</v>
      </c>
    </row>
    <row r="7" spans="1:14" ht="24.95" customHeight="1" x14ac:dyDescent="0.2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25">
        <f t="shared" si="0"/>
        <v>0</v>
      </c>
      <c r="M7" s="225">
        <f t="shared" si="0"/>
        <v>0</v>
      </c>
      <c r="N7" s="225">
        <f t="shared" si="1"/>
        <v>0</v>
      </c>
    </row>
    <row r="8" spans="1:14" ht="24.95" customHeight="1" x14ac:dyDescent="0.2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25">
        <f t="shared" si="0"/>
        <v>0</v>
      </c>
      <c r="M8" s="225">
        <f t="shared" si="0"/>
        <v>0</v>
      </c>
      <c r="N8" s="225">
        <f t="shared" si="1"/>
        <v>0</v>
      </c>
    </row>
    <row r="9" spans="1:14" ht="24.95" customHeight="1" x14ac:dyDescent="0.2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25">
        <f t="shared" si="0"/>
        <v>0</v>
      </c>
      <c r="M9" s="225">
        <f t="shared" si="0"/>
        <v>0</v>
      </c>
      <c r="N9" s="225">
        <f t="shared" si="1"/>
        <v>0</v>
      </c>
    </row>
    <row r="10" spans="1:14" ht="24.95" customHeight="1" x14ac:dyDescent="0.2">
      <c r="A10" s="312" t="s">
        <v>44</v>
      </c>
      <c r="B10" s="255"/>
      <c r="C10" s="299"/>
      <c r="D10" s="255">
        <v>4</v>
      </c>
      <c r="E10" s="299">
        <v>6</v>
      </c>
      <c r="F10" s="255"/>
      <c r="G10" s="299"/>
      <c r="H10" s="255"/>
      <c r="I10" s="299"/>
      <c r="J10" s="255">
        <v>1</v>
      </c>
      <c r="K10" s="299"/>
      <c r="L10" s="225">
        <f t="shared" si="0"/>
        <v>5</v>
      </c>
      <c r="M10" s="225">
        <f t="shared" si="0"/>
        <v>6</v>
      </c>
      <c r="N10" s="225">
        <f t="shared" si="1"/>
        <v>11</v>
      </c>
    </row>
    <row r="11" spans="1:14" ht="24.95" customHeight="1" x14ac:dyDescent="0.2">
      <c r="A11" s="312" t="s">
        <v>45</v>
      </c>
      <c r="B11" s="255"/>
      <c r="C11" s="299"/>
      <c r="D11" s="255">
        <v>4</v>
      </c>
      <c r="E11" s="299">
        <v>25</v>
      </c>
      <c r="F11" s="255"/>
      <c r="G11" s="299"/>
      <c r="H11" s="255"/>
      <c r="I11" s="299"/>
      <c r="J11" s="255"/>
      <c r="K11" s="299"/>
      <c r="L11" s="225">
        <f t="shared" si="0"/>
        <v>4</v>
      </c>
      <c r="M11" s="225">
        <f t="shared" si="0"/>
        <v>25</v>
      </c>
      <c r="N11" s="225">
        <f t="shared" si="1"/>
        <v>29</v>
      </c>
    </row>
    <row r="12" spans="1:14" ht="24.95" customHeight="1" x14ac:dyDescent="0.2">
      <c r="A12" s="312" t="s">
        <v>46</v>
      </c>
      <c r="B12" s="255"/>
      <c r="C12" s="299"/>
      <c r="D12" s="255">
        <v>6</v>
      </c>
      <c r="E12" s="299">
        <v>6</v>
      </c>
      <c r="F12" s="255"/>
      <c r="G12" s="299"/>
      <c r="H12" s="255"/>
      <c r="I12" s="299"/>
      <c r="J12" s="255"/>
      <c r="K12" s="299"/>
      <c r="L12" s="225">
        <f t="shared" si="0"/>
        <v>6</v>
      </c>
      <c r="M12" s="225">
        <f t="shared" si="0"/>
        <v>6</v>
      </c>
      <c r="N12" s="225">
        <f t="shared" si="1"/>
        <v>12</v>
      </c>
    </row>
    <row r="13" spans="1:14" ht="24.95" customHeight="1" x14ac:dyDescent="0.2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25">
        <f t="shared" si="0"/>
        <v>0</v>
      </c>
      <c r="M13" s="225">
        <f t="shared" si="0"/>
        <v>0</v>
      </c>
      <c r="N13" s="225">
        <f t="shared" si="1"/>
        <v>0</v>
      </c>
    </row>
    <row r="14" spans="1:14" ht="24.95" customHeight="1" x14ac:dyDescent="0.2">
      <c r="A14" s="312" t="s">
        <v>48</v>
      </c>
      <c r="B14" s="255"/>
      <c r="C14" s="299"/>
      <c r="D14" s="255">
        <v>5</v>
      </c>
      <c r="E14" s="299">
        <v>3</v>
      </c>
      <c r="F14" s="255"/>
      <c r="G14" s="299"/>
      <c r="H14" s="255"/>
      <c r="I14" s="299"/>
      <c r="J14" s="255"/>
      <c r="K14" s="299"/>
      <c r="L14" s="225">
        <f t="shared" si="0"/>
        <v>5</v>
      </c>
      <c r="M14" s="225">
        <f t="shared" si="0"/>
        <v>3</v>
      </c>
      <c r="N14" s="225">
        <f t="shared" si="1"/>
        <v>8</v>
      </c>
    </row>
    <row r="15" spans="1:14" ht="24.95" customHeight="1" x14ac:dyDescent="0.2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25">
        <f t="shared" si="0"/>
        <v>0</v>
      </c>
      <c r="M15" s="225">
        <f t="shared" si="0"/>
        <v>0</v>
      </c>
      <c r="N15" s="225">
        <f t="shared" si="1"/>
        <v>0</v>
      </c>
    </row>
    <row r="16" spans="1:14" ht="24.95" customHeight="1" x14ac:dyDescent="0.2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25">
        <f t="shared" si="0"/>
        <v>0</v>
      </c>
      <c r="M16" s="225">
        <f t="shared" si="0"/>
        <v>0</v>
      </c>
      <c r="N16" s="225">
        <f t="shared" si="1"/>
        <v>0</v>
      </c>
    </row>
    <row r="17" spans="1:14" ht="24.95" customHeight="1" x14ac:dyDescent="0.2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25">
        <f t="shared" si="0"/>
        <v>0</v>
      </c>
      <c r="M17" s="225">
        <f t="shared" si="0"/>
        <v>0</v>
      </c>
      <c r="N17" s="225">
        <f t="shared" si="1"/>
        <v>0</v>
      </c>
    </row>
    <row r="18" spans="1:14" ht="24.95" customHeight="1" x14ac:dyDescent="0.2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25">
        <f t="shared" si="0"/>
        <v>0</v>
      </c>
      <c r="M18" s="225">
        <f t="shared" si="0"/>
        <v>0</v>
      </c>
      <c r="N18" s="225">
        <f t="shared" si="1"/>
        <v>0</v>
      </c>
    </row>
    <row r="19" spans="1:14" ht="24.95" customHeight="1" x14ac:dyDescent="0.2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25">
        <f t="shared" si="0"/>
        <v>0</v>
      </c>
      <c r="M19" s="225">
        <f t="shared" si="0"/>
        <v>0</v>
      </c>
      <c r="N19" s="225">
        <f t="shared" si="1"/>
        <v>0</v>
      </c>
    </row>
    <row r="20" spans="1:14" ht="24.95" customHeight="1" x14ac:dyDescent="0.2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25">
        <f t="shared" si="0"/>
        <v>0</v>
      </c>
      <c r="M20" s="225">
        <f t="shared" si="0"/>
        <v>0</v>
      </c>
      <c r="N20" s="225">
        <f t="shared" si="1"/>
        <v>0</v>
      </c>
    </row>
    <row r="21" spans="1:14" ht="24.95" customHeight="1" x14ac:dyDescent="0.2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25">
        <f t="shared" si="0"/>
        <v>0</v>
      </c>
      <c r="M21" s="225">
        <f t="shared" si="0"/>
        <v>0</v>
      </c>
      <c r="N21" s="225">
        <f t="shared" si="1"/>
        <v>0</v>
      </c>
    </row>
    <row r="22" spans="1:14" ht="24.95" customHeight="1" x14ac:dyDescent="0.2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25">
        <f t="shared" si="0"/>
        <v>0</v>
      </c>
      <c r="M22" s="225">
        <f t="shared" si="0"/>
        <v>0</v>
      </c>
      <c r="N22" s="225">
        <f t="shared" si="1"/>
        <v>0</v>
      </c>
    </row>
    <row r="23" spans="1:14" ht="24.95" customHeight="1" x14ac:dyDescent="0.2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25">
        <f t="shared" si="0"/>
        <v>0</v>
      </c>
      <c r="M23" s="225">
        <f t="shared" si="0"/>
        <v>0</v>
      </c>
      <c r="N23" s="225">
        <f t="shared" si="1"/>
        <v>0</v>
      </c>
    </row>
    <row r="24" spans="1:14" ht="24.95" customHeight="1" x14ac:dyDescent="0.2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25">
        <f t="shared" si="0"/>
        <v>0</v>
      </c>
      <c r="M24" s="225">
        <f t="shared" si="0"/>
        <v>0</v>
      </c>
      <c r="N24" s="225">
        <f t="shared" si="1"/>
        <v>0</v>
      </c>
    </row>
    <row r="25" spans="1:14" ht="24.95" customHeight="1" x14ac:dyDescent="0.2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25">
        <f t="shared" si="0"/>
        <v>0</v>
      </c>
      <c r="M25" s="225">
        <f t="shared" si="0"/>
        <v>0</v>
      </c>
      <c r="N25" s="225">
        <f t="shared" si="1"/>
        <v>0</v>
      </c>
    </row>
    <row r="26" spans="1:14" ht="24.95" customHeight="1" x14ac:dyDescent="0.2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25">
        <f t="shared" si="0"/>
        <v>0</v>
      </c>
      <c r="M26" s="225">
        <f t="shared" si="0"/>
        <v>0</v>
      </c>
      <c r="N26" s="225">
        <f t="shared" si="1"/>
        <v>0</v>
      </c>
    </row>
    <row r="27" spans="1:14" ht="24.95" customHeight="1" x14ac:dyDescent="0.2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25">
        <f t="shared" si="0"/>
        <v>0</v>
      </c>
      <c r="M27" s="225">
        <f t="shared" si="0"/>
        <v>0</v>
      </c>
      <c r="N27" s="225">
        <f t="shared" si="1"/>
        <v>0</v>
      </c>
    </row>
    <row r="28" spans="1:14" ht="24.95" customHeight="1" x14ac:dyDescent="0.2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25">
        <f t="shared" si="0"/>
        <v>0</v>
      </c>
      <c r="M28" s="225">
        <f t="shared" si="0"/>
        <v>0</v>
      </c>
      <c r="N28" s="225">
        <f t="shared" si="1"/>
        <v>0</v>
      </c>
    </row>
    <row r="29" spans="1:14" ht="24.95" customHeight="1" x14ac:dyDescent="0.2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25">
        <f t="shared" si="0"/>
        <v>0</v>
      </c>
      <c r="M29" s="225">
        <f t="shared" si="0"/>
        <v>0</v>
      </c>
      <c r="N29" s="225">
        <f t="shared" si="1"/>
        <v>0</v>
      </c>
    </row>
    <row r="30" spans="1:14" ht="24.95" customHeight="1" x14ac:dyDescent="0.2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25">
        <f t="shared" si="0"/>
        <v>0</v>
      </c>
      <c r="M30" s="225">
        <f t="shared" si="0"/>
        <v>0</v>
      </c>
      <c r="N30" s="225">
        <f t="shared" si="1"/>
        <v>0</v>
      </c>
    </row>
    <row r="31" spans="1:14" ht="24.95" customHeight="1" x14ac:dyDescent="0.2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25">
        <f t="shared" si="0"/>
        <v>0</v>
      </c>
      <c r="M31" s="225">
        <f t="shared" si="0"/>
        <v>0</v>
      </c>
      <c r="N31" s="225">
        <f t="shared" si="1"/>
        <v>0</v>
      </c>
    </row>
    <row r="32" spans="1:14" ht="24.95" customHeight="1" x14ac:dyDescent="0.2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25">
        <f t="shared" si="0"/>
        <v>0</v>
      </c>
      <c r="M32" s="225">
        <f t="shared" si="0"/>
        <v>0</v>
      </c>
      <c r="N32" s="225">
        <f t="shared" si="1"/>
        <v>0</v>
      </c>
    </row>
    <row r="33" spans="1:14" ht="24.95" customHeight="1" x14ac:dyDescent="0.2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25">
        <f t="shared" si="0"/>
        <v>0</v>
      </c>
      <c r="M33" s="225">
        <f t="shared" si="0"/>
        <v>0</v>
      </c>
      <c r="N33" s="225">
        <f t="shared" si="1"/>
        <v>0</v>
      </c>
    </row>
    <row r="34" spans="1:14" ht="24.95" customHeight="1" x14ac:dyDescent="0.2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25">
        <f t="shared" si="0"/>
        <v>0</v>
      </c>
      <c r="M34" s="225">
        <f t="shared" si="0"/>
        <v>0</v>
      </c>
      <c r="N34" s="225">
        <f t="shared" si="1"/>
        <v>0</v>
      </c>
    </row>
    <row r="35" spans="1:14" ht="24.95" customHeight="1" x14ac:dyDescent="0.2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25">
        <f t="shared" si="0"/>
        <v>0</v>
      </c>
      <c r="M35" s="225">
        <f t="shared" si="0"/>
        <v>0</v>
      </c>
      <c r="N35" s="225">
        <f t="shared" si="1"/>
        <v>0</v>
      </c>
    </row>
    <row r="36" spans="1:14" ht="24.95" customHeight="1" x14ac:dyDescent="0.2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25">
        <f t="shared" si="0"/>
        <v>0</v>
      </c>
      <c r="M36" s="225">
        <f t="shared" si="0"/>
        <v>0</v>
      </c>
      <c r="N36" s="225">
        <f t="shared" si="1"/>
        <v>0</v>
      </c>
    </row>
    <row r="37" spans="1:14" ht="24.95" customHeight="1" x14ac:dyDescent="0.2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25">
        <f t="shared" si="0"/>
        <v>0</v>
      </c>
      <c r="M37" s="225">
        <f t="shared" si="0"/>
        <v>0</v>
      </c>
      <c r="N37" s="225">
        <f t="shared" si="1"/>
        <v>0</v>
      </c>
    </row>
    <row r="38" spans="1:14" ht="24.95" customHeight="1" x14ac:dyDescent="0.2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25">
        <f t="shared" si="0"/>
        <v>0</v>
      </c>
      <c r="M38" s="225">
        <f t="shared" si="0"/>
        <v>0</v>
      </c>
      <c r="N38" s="225">
        <f t="shared" si="1"/>
        <v>0</v>
      </c>
    </row>
    <row r="39" spans="1:14" ht="24.95" customHeight="1" x14ac:dyDescent="0.2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25">
        <f t="shared" si="0"/>
        <v>0</v>
      </c>
      <c r="M39" s="225">
        <f t="shared" si="0"/>
        <v>0</v>
      </c>
      <c r="N39" s="225">
        <f t="shared" si="1"/>
        <v>0</v>
      </c>
    </row>
    <row r="40" spans="1:14" ht="24.95" customHeight="1" x14ac:dyDescent="0.2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25">
        <f t="shared" si="0"/>
        <v>0</v>
      </c>
      <c r="M40" s="225">
        <f t="shared" si="0"/>
        <v>0</v>
      </c>
      <c r="N40" s="225">
        <f t="shared" si="1"/>
        <v>0</v>
      </c>
    </row>
    <row r="41" spans="1:14" ht="24.95" customHeight="1" x14ac:dyDescent="0.2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25">
        <f t="shared" si="0"/>
        <v>0</v>
      </c>
      <c r="M41" s="225">
        <f t="shared" si="0"/>
        <v>0</v>
      </c>
      <c r="N41" s="225">
        <f t="shared" si="1"/>
        <v>0</v>
      </c>
    </row>
    <row r="42" spans="1:14" ht="24.95" customHeight="1" x14ac:dyDescent="0.2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25">
        <f t="shared" si="0"/>
        <v>0</v>
      </c>
      <c r="M42" s="225">
        <f t="shared" si="0"/>
        <v>0</v>
      </c>
      <c r="N42" s="225">
        <f t="shared" si="1"/>
        <v>0</v>
      </c>
    </row>
    <row r="43" spans="1:14" ht="24.95" customHeight="1" x14ac:dyDescent="0.2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25">
        <f t="shared" si="0"/>
        <v>0</v>
      </c>
      <c r="M43" s="225">
        <f t="shared" si="0"/>
        <v>0</v>
      </c>
      <c r="N43" s="225">
        <f t="shared" si="1"/>
        <v>0</v>
      </c>
    </row>
    <row r="44" spans="1:14" ht="24.95" customHeight="1" x14ac:dyDescent="0.2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25">
        <f t="shared" si="0"/>
        <v>0</v>
      </c>
      <c r="M44" s="225">
        <f t="shared" si="0"/>
        <v>0</v>
      </c>
      <c r="N44" s="225">
        <f t="shared" si="1"/>
        <v>0</v>
      </c>
    </row>
    <row r="45" spans="1:14" ht="24.95" customHeight="1" x14ac:dyDescent="0.2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25">
        <f t="shared" si="0"/>
        <v>0</v>
      </c>
      <c r="M45" s="225">
        <f t="shared" si="0"/>
        <v>0</v>
      </c>
      <c r="N45" s="225">
        <f t="shared" si="1"/>
        <v>0</v>
      </c>
    </row>
    <row r="46" spans="1:14" ht="24.95" customHeight="1" x14ac:dyDescent="0.2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25">
        <f t="shared" si="0"/>
        <v>0</v>
      </c>
      <c r="M46" s="225">
        <f t="shared" si="0"/>
        <v>0</v>
      </c>
      <c r="N46" s="225">
        <f t="shared" si="1"/>
        <v>0</v>
      </c>
    </row>
    <row r="47" spans="1:14" ht="24.95" customHeight="1" x14ac:dyDescent="0.2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25">
        <f t="shared" si="0"/>
        <v>0</v>
      </c>
      <c r="M47" s="225">
        <f t="shared" si="0"/>
        <v>0</v>
      </c>
      <c r="N47" s="225">
        <f t="shared" si="1"/>
        <v>0</v>
      </c>
    </row>
    <row r="48" spans="1:14" ht="15" customHeight="1" x14ac:dyDescent="0.2">
      <c r="A48" s="65" t="s">
        <v>76</v>
      </c>
      <c r="B48" s="227">
        <f t="shared" ref="B48:L48" si="2">SUM(B4:B47)</f>
        <v>0</v>
      </c>
      <c r="C48" s="227">
        <f t="shared" si="2"/>
        <v>0</v>
      </c>
      <c r="D48" s="227">
        <f t="shared" si="2"/>
        <v>19</v>
      </c>
      <c r="E48" s="227">
        <f t="shared" si="2"/>
        <v>40</v>
      </c>
      <c r="F48" s="227">
        <f t="shared" si="2"/>
        <v>0</v>
      </c>
      <c r="G48" s="227">
        <f t="shared" si="2"/>
        <v>0</v>
      </c>
      <c r="H48" s="227">
        <f t="shared" si="2"/>
        <v>0</v>
      </c>
      <c r="I48" s="227">
        <f t="shared" si="2"/>
        <v>0</v>
      </c>
      <c r="J48" s="227">
        <f t="shared" si="2"/>
        <v>1</v>
      </c>
      <c r="K48" s="227">
        <f t="shared" si="2"/>
        <v>0</v>
      </c>
      <c r="L48" s="226">
        <f t="shared" si="2"/>
        <v>20</v>
      </c>
      <c r="M48" s="226">
        <f>SUM(M4:M47)</f>
        <v>40</v>
      </c>
      <c r="N48" s="226">
        <f>L48+M48</f>
        <v>60</v>
      </c>
    </row>
    <row r="49" spans="1:14" ht="9.9499999999999993" customHeight="1" x14ac:dyDescent="0.2"/>
    <row r="50" spans="1:14" s="86" customFormat="1" ht="13.35" customHeight="1" x14ac:dyDescent="0.2">
      <c r="A50" s="325" t="s">
        <v>80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7"/>
      <c r="M50" s="327"/>
    </row>
    <row r="51" spans="1:14" s="86" customFormat="1" ht="13.35" customHeight="1" x14ac:dyDescent="0.3">
      <c r="A51" s="390" t="s">
        <v>504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</row>
    <row r="52" spans="1:14" s="86" customFormat="1" ht="13.35" customHeight="1" x14ac:dyDescent="0.3">
      <c r="A52" s="390" t="s">
        <v>505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</row>
    <row r="53" spans="1:14" s="86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</row>
    <row r="54" spans="1:14" s="86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4" s="86" customFormat="1" ht="26.45" customHeight="1" x14ac:dyDescent="0.2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</row>
    <row r="56" spans="1:14" s="86" customFormat="1" ht="12" customHeight="1" x14ac:dyDescent="0.2">
      <c r="A56" s="52"/>
    </row>
    <row r="57" spans="1:14" ht="13.5" x14ac:dyDescent="0.2">
      <c r="A57" s="87"/>
      <c r="N57" s="88"/>
    </row>
    <row r="58" spans="1:14" x14ac:dyDescent="0.2">
      <c r="N58" s="88"/>
    </row>
    <row r="59" spans="1:14" x14ac:dyDescent="0.2">
      <c r="N59" s="88"/>
    </row>
    <row r="60" spans="1:14" x14ac:dyDescent="0.2">
      <c r="N60" s="88"/>
    </row>
    <row r="61" spans="1:14" x14ac:dyDescent="0.2">
      <c r="N61" s="88"/>
    </row>
  </sheetData>
  <sheetProtection algorithmName="SHA-512" hashValue="bTO5bXFe+b0X5WAzwUDGmB0gouGqOeuA4d7ptieia6GudE6S9w0ZDuf8XizZL8+cU57ah3lVET05AJ/v0bp1og==" saltValue="T5XqHWNctS88k6d6LT6+FA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40" activePane="bottomRight" state="frozen"/>
      <selection activeCell="B1" sqref="B1"/>
      <selection pane="topRight" activeCell="B1" sqref="B1"/>
      <selection pane="bottomLeft" activeCell="B1" sqref="B1"/>
      <selection pane="bottomRight" activeCell="F10" sqref="F10"/>
    </sheetView>
  </sheetViews>
  <sheetFormatPr defaultColWidth="9.140625" defaultRowHeight="15" x14ac:dyDescent="0.2"/>
  <cols>
    <col min="1" max="1" width="30.7109375" style="63" customWidth="1"/>
    <col min="2" max="15" width="8.7109375" style="63" customWidth="1"/>
    <col min="16" max="18" width="8.7109375" style="84" customWidth="1"/>
    <col min="19" max="16384" width="9.140625" style="63"/>
  </cols>
  <sheetData>
    <row r="1" spans="1:21" ht="48" customHeight="1" x14ac:dyDescent="0.2">
      <c r="A1" s="469" t="s">
        <v>439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70"/>
      <c r="P1" s="455" t="s">
        <v>82</v>
      </c>
      <c r="Q1" s="456"/>
      <c r="R1" s="457"/>
    </row>
    <row r="2" spans="1:21" ht="15" customHeight="1" x14ac:dyDescent="0.2">
      <c r="A2" s="471" t="s">
        <v>123</v>
      </c>
      <c r="B2" s="471" t="s">
        <v>190</v>
      </c>
      <c r="C2" s="471"/>
      <c r="D2" s="471" t="s">
        <v>191</v>
      </c>
      <c r="E2" s="471"/>
      <c r="F2" s="471" t="s">
        <v>192</v>
      </c>
      <c r="G2" s="471"/>
      <c r="H2" s="471" t="s">
        <v>193</v>
      </c>
      <c r="I2" s="471"/>
      <c r="J2" s="471" t="s">
        <v>194</v>
      </c>
      <c r="K2" s="471"/>
      <c r="L2" s="471" t="s">
        <v>463</v>
      </c>
      <c r="M2" s="471"/>
      <c r="N2" s="471" t="s">
        <v>195</v>
      </c>
      <c r="O2" s="471"/>
      <c r="P2" s="460" t="s">
        <v>40</v>
      </c>
      <c r="Q2" s="460"/>
      <c r="R2" s="460" t="s">
        <v>76</v>
      </c>
    </row>
    <row r="3" spans="1:21" ht="15" customHeight="1" x14ac:dyDescent="0.2">
      <c r="A3" s="471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65" t="s">
        <v>41</v>
      </c>
      <c r="O3" s="65" t="s">
        <v>42</v>
      </c>
      <c r="P3" s="65" t="s">
        <v>41</v>
      </c>
      <c r="Q3" s="65" t="s">
        <v>42</v>
      </c>
      <c r="R3" s="468"/>
    </row>
    <row r="4" spans="1:21" ht="24.95" customHeight="1" x14ac:dyDescent="0.2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24">
        <f>B4+D4+F4+H4+J4+L4+N4</f>
        <v>0</v>
      </c>
      <c r="Q4" s="224">
        <f>C4+E4+G4+I4+K4+M4+O4</f>
        <v>0</v>
      </c>
      <c r="R4" s="224">
        <f>P4+Q4</f>
        <v>0</v>
      </c>
      <c r="S4" s="89">
        <f>'Quadro 1'!X4</f>
        <v>0</v>
      </c>
      <c r="T4" s="89">
        <f>'Quadro 1'!Y4</f>
        <v>0</v>
      </c>
      <c r="U4" s="89">
        <f>'Quadro 1'!Z4</f>
        <v>0</v>
      </c>
    </row>
    <row r="5" spans="1:21" ht="24.95" customHeight="1" x14ac:dyDescent="0.2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>
        <v>1</v>
      </c>
      <c r="P5" s="225">
        <f t="shared" ref="P5:Q47" si="0">B5+D5+F5+H5+J5+L5+N5</f>
        <v>0</v>
      </c>
      <c r="Q5" s="225">
        <f t="shared" si="0"/>
        <v>1</v>
      </c>
      <c r="R5" s="225">
        <f t="shared" ref="R5:R47" si="1">P5+Q5</f>
        <v>1</v>
      </c>
      <c r="S5" s="89">
        <f>'Quadro 1'!X5</f>
        <v>0</v>
      </c>
      <c r="T5" s="89">
        <f>'Quadro 1'!Y5</f>
        <v>1</v>
      </c>
      <c r="U5" s="89">
        <f>'Quadro 1'!Z5</f>
        <v>1</v>
      </c>
    </row>
    <row r="6" spans="1:21" ht="24.95" customHeight="1" x14ac:dyDescent="0.2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>
        <v>3</v>
      </c>
      <c r="O6" s="299">
        <v>2</v>
      </c>
      <c r="P6" s="225">
        <f t="shared" si="0"/>
        <v>3</v>
      </c>
      <c r="Q6" s="225">
        <f t="shared" si="0"/>
        <v>2</v>
      </c>
      <c r="R6" s="225">
        <f t="shared" si="1"/>
        <v>5</v>
      </c>
      <c r="S6" s="89">
        <f>'Quadro 1'!X6</f>
        <v>3</v>
      </c>
      <c r="T6" s="89">
        <f>'Quadro 1'!Y6</f>
        <v>2</v>
      </c>
      <c r="U6" s="89">
        <f>'Quadro 1'!Z6</f>
        <v>5</v>
      </c>
    </row>
    <row r="7" spans="1:21" ht="24.95" customHeight="1" x14ac:dyDescent="0.2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>
        <v>5</v>
      </c>
      <c r="O7" s="299">
        <v>3</v>
      </c>
      <c r="P7" s="225">
        <f t="shared" si="0"/>
        <v>5</v>
      </c>
      <c r="Q7" s="225">
        <f t="shared" si="0"/>
        <v>3</v>
      </c>
      <c r="R7" s="225">
        <f t="shared" si="1"/>
        <v>8</v>
      </c>
      <c r="S7" s="89">
        <f>'Quadro 1'!X7</f>
        <v>5</v>
      </c>
      <c r="T7" s="89">
        <f>'Quadro 1'!Y7</f>
        <v>3</v>
      </c>
      <c r="U7" s="89">
        <f>'Quadro 1'!Z7</f>
        <v>8</v>
      </c>
    </row>
    <row r="8" spans="1:21" ht="24.95" customHeight="1" x14ac:dyDescent="0.2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25">
        <f t="shared" si="0"/>
        <v>0</v>
      </c>
      <c r="Q8" s="225">
        <f t="shared" si="0"/>
        <v>0</v>
      </c>
      <c r="R8" s="225">
        <f t="shared" si="1"/>
        <v>0</v>
      </c>
      <c r="S8" s="89">
        <f>'Quadro 1'!X8</f>
        <v>0</v>
      </c>
      <c r="T8" s="89">
        <f>'Quadro 1'!Y8</f>
        <v>0</v>
      </c>
      <c r="U8" s="89">
        <f>'Quadro 1'!Z8</f>
        <v>0</v>
      </c>
    </row>
    <row r="9" spans="1:21" ht="24.95" customHeight="1" x14ac:dyDescent="0.2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>
        <v>1</v>
      </c>
      <c r="P9" s="225">
        <f t="shared" si="0"/>
        <v>0</v>
      </c>
      <c r="Q9" s="225">
        <f t="shared" si="0"/>
        <v>1</v>
      </c>
      <c r="R9" s="225">
        <f t="shared" si="1"/>
        <v>1</v>
      </c>
      <c r="S9" s="89">
        <f>'Quadro 1'!X9</f>
        <v>0</v>
      </c>
      <c r="T9" s="89">
        <f>'Quadro 1'!Y9</f>
        <v>1</v>
      </c>
      <c r="U9" s="89">
        <f>'Quadro 1'!Z9</f>
        <v>1</v>
      </c>
    </row>
    <row r="10" spans="1:21" ht="24.95" customHeight="1" x14ac:dyDescent="0.2">
      <c r="A10" s="312" t="s">
        <v>44</v>
      </c>
      <c r="B10" s="306"/>
      <c r="C10" s="307"/>
      <c r="D10" s="255">
        <v>21</v>
      </c>
      <c r="E10" s="299">
        <v>45</v>
      </c>
      <c r="F10" s="255"/>
      <c r="G10" s="299"/>
      <c r="H10" s="255">
        <v>1</v>
      </c>
      <c r="I10" s="299">
        <v>1</v>
      </c>
      <c r="J10" s="255"/>
      <c r="K10" s="299"/>
      <c r="L10" s="255"/>
      <c r="M10" s="299"/>
      <c r="N10" s="255"/>
      <c r="O10" s="299"/>
      <c r="P10" s="225">
        <f t="shared" si="0"/>
        <v>22</v>
      </c>
      <c r="Q10" s="225">
        <f t="shared" si="0"/>
        <v>46</v>
      </c>
      <c r="R10" s="225">
        <f t="shared" si="1"/>
        <v>68</v>
      </c>
      <c r="S10" s="89">
        <f>'Quadro 1'!X10</f>
        <v>22</v>
      </c>
      <c r="T10" s="89">
        <f>'Quadro 1'!Y10</f>
        <v>46</v>
      </c>
      <c r="U10" s="89">
        <f>'Quadro 1'!Z10</f>
        <v>68</v>
      </c>
    </row>
    <row r="11" spans="1:21" ht="24.95" customHeight="1" x14ac:dyDescent="0.2">
      <c r="A11" s="312" t="s">
        <v>45</v>
      </c>
      <c r="B11" s="306"/>
      <c r="C11" s="307"/>
      <c r="D11" s="255">
        <v>23</v>
      </c>
      <c r="E11" s="299">
        <v>49</v>
      </c>
      <c r="F11" s="255"/>
      <c r="G11" s="299"/>
      <c r="H11" s="255"/>
      <c r="I11" s="299">
        <v>6</v>
      </c>
      <c r="J11" s="255"/>
      <c r="K11" s="299"/>
      <c r="L11" s="255"/>
      <c r="M11" s="299"/>
      <c r="N11" s="255"/>
      <c r="O11" s="299"/>
      <c r="P11" s="225">
        <f t="shared" si="0"/>
        <v>23</v>
      </c>
      <c r="Q11" s="225">
        <f t="shared" si="0"/>
        <v>55</v>
      </c>
      <c r="R11" s="225">
        <f t="shared" si="1"/>
        <v>78</v>
      </c>
      <c r="S11" s="89">
        <f>'Quadro 1'!X11</f>
        <v>23</v>
      </c>
      <c r="T11" s="89">
        <f>'Quadro 1'!Y11</f>
        <v>55</v>
      </c>
      <c r="U11" s="89">
        <f>'Quadro 1'!Z11</f>
        <v>78</v>
      </c>
    </row>
    <row r="12" spans="1:21" ht="24.95" customHeight="1" x14ac:dyDescent="0.2">
      <c r="A12" s="312" t="s">
        <v>46</v>
      </c>
      <c r="B12" s="306"/>
      <c r="C12" s="307"/>
      <c r="D12" s="255">
        <v>10</v>
      </c>
      <c r="E12" s="299">
        <v>25</v>
      </c>
      <c r="F12" s="255"/>
      <c r="G12" s="299"/>
      <c r="H12" s="255">
        <v>1</v>
      </c>
      <c r="I12" s="299">
        <v>2</v>
      </c>
      <c r="J12" s="255"/>
      <c r="K12" s="299"/>
      <c r="L12" s="255"/>
      <c r="M12" s="299"/>
      <c r="N12" s="255"/>
      <c r="O12" s="299"/>
      <c r="P12" s="225">
        <f t="shared" si="0"/>
        <v>11</v>
      </c>
      <c r="Q12" s="225">
        <f t="shared" si="0"/>
        <v>27</v>
      </c>
      <c r="R12" s="225">
        <f t="shared" si="1"/>
        <v>38</v>
      </c>
      <c r="S12" s="89">
        <f>'Quadro 1'!X12</f>
        <v>11</v>
      </c>
      <c r="T12" s="89">
        <f>'Quadro 1'!Y12</f>
        <v>27</v>
      </c>
      <c r="U12" s="89">
        <f>'Quadro 1'!Z12</f>
        <v>38</v>
      </c>
    </row>
    <row r="13" spans="1:21" ht="24.95" customHeight="1" x14ac:dyDescent="0.2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25">
        <f t="shared" si="0"/>
        <v>0</v>
      </c>
      <c r="Q13" s="225">
        <f t="shared" si="0"/>
        <v>0</v>
      </c>
      <c r="R13" s="225">
        <f t="shared" si="1"/>
        <v>0</v>
      </c>
      <c r="S13" s="89">
        <f>'Quadro 1'!X13</f>
        <v>0</v>
      </c>
      <c r="T13" s="89">
        <f>'Quadro 1'!Y13</f>
        <v>0</v>
      </c>
      <c r="U13" s="89">
        <f>'Quadro 1'!Z13</f>
        <v>0</v>
      </c>
    </row>
    <row r="14" spans="1:21" ht="24.95" customHeight="1" x14ac:dyDescent="0.2">
      <c r="A14" s="312" t="s">
        <v>48</v>
      </c>
      <c r="B14" s="306"/>
      <c r="C14" s="307"/>
      <c r="D14" s="255">
        <v>6</v>
      </c>
      <c r="E14" s="299">
        <v>6</v>
      </c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25">
        <f t="shared" si="0"/>
        <v>6</v>
      </c>
      <c r="Q14" s="225">
        <f t="shared" si="0"/>
        <v>6</v>
      </c>
      <c r="R14" s="225">
        <f t="shared" si="1"/>
        <v>12</v>
      </c>
      <c r="S14" s="89">
        <f>'Quadro 1'!X14</f>
        <v>6</v>
      </c>
      <c r="T14" s="89">
        <f>'Quadro 1'!Y14</f>
        <v>6</v>
      </c>
      <c r="U14" s="89">
        <f>'Quadro 1'!Z14</f>
        <v>12</v>
      </c>
    </row>
    <row r="15" spans="1:21" ht="24.95" customHeight="1" x14ac:dyDescent="0.2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25">
        <f t="shared" si="0"/>
        <v>0</v>
      </c>
      <c r="Q15" s="225">
        <f t="shared" si="0"/>
        <v>0</v>
      </c>
      <c r="R15" s="225">
        <f t="shared" si="1"/>
        <v>0</v>
      </c>
      <c r="S15" s="89">
        <f>'Quadro 1'!X15</f>
        <v>0</v>
      </c>
      <c r="T15" s="89">
        <f>'Quadro 1'!Y15</f>
        <v>0</v>
      </c>
      <c r="U15" s="89">
        <f>'Quadro 1'!Z15</f>
        <v>0</v>
      </c>
    </row>
    <row r="16" spans="1:21" ht="24.95" customHeight="1" x14ac:dyDescent="0.2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25">
        <f t="shared" si="0"/>
        <v>0</v>
      </c>
      <c r="Q16" s="225">
        <f t="shared" si="0"/>
        <v>0</v>
      </c>
      <c r="R16" s="225">
        <f t="shared" si="1"/>
        <v>0</v>
      </c>
      <c r="S16" s="89">
        <f>'Quadro 1'!X16</f>
        <v>0</v>
      </c>
      <c r="T16" s="89">
        <f>'Quadro 1'!Y16</f>
        <v>0</v>
      </c>
      <c r="U16" s="89">
        <f>'Quadro 1'!Z16</f>
        <v>0</v>
      </c>
    </row>
    <row r="17" spans="1:21" ht="24.95" customHeight="1" x14ac:dyDescent="0.2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25">
        <f t="shared" si="0"/>
        <v>0</v>
      </c>
      <c r="Q17" s="225">
        <f t="shared" si="0"/>
        <v>0</v>
      </c>
      <c r="R17" s="225">
        <f t="shared" si="1"/>
        <v>0</v>
      </c>
      <c r="S17" s="89">
        <f>'Quadro 1'!X17</f>
        <v>0</v>
      </c>
      <c r="T17" s="89">
        <f>'Quadro 1'!Y17</f>
        <v>0</v>
      </c>
      <c r="U17" s="89">
        <f>'Quadro 1'!Z17</f>
        <v>0</v>
      </c>
    </row>
    <row r="18" spans="1:21" ht="24.95" customHeight="1" x14ac:dyDescent="0.2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25">
        <f t="shared" si="0"/>
        <v>0</v>
      </c>
      <c r="Q18" s="225">
        <f t="shared" si="0"/>
        <v>0</v>
      </c>
      <c r="R18" s="225">
        <f t="shared" si="1"/>
        <v>0</v>
      </c>
      <c r="S18" s="89">
        <f>'Quadro 1'!X18</f>
        <v>0</v>
      </c>
      <c r="T18" s="89">
        <f>'Quadro 1'!Y18</f>
        <v>0</v>
      </c>
      <c r="U18" s="89">
        <f>'Quadro 1'!Z18</f>
        <v>0</v>
      </c>
    </row>
    <row r="19" spans="1:21" ht="24.95" customHeight="1" x14ac:dyDescent="0.2">
      <c r="A19" s="312" t="s">
        <v>54</v>
      </c>
      <c r="B19" s="306"/>
      <c r="C19" s="307"/>
      <c r="D19" s="255">
        <v>15</v>
      </c>
      <c r="E19" s="299">
        <v>18</v>
      </c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25">
        <f t="shared" si="0"/>
        <v>15</v>
      </c>
      <c r="Q19" s="225">
        <f t="shared" si="0"/>
        <v>18</v>
      </c>
      <c r="R19" s="225">
        <f t="shared" si="1"/>
        <v>33</v>
      </c>
      <c r="S19" s="89">
        <f>'Quadro 1'!X19</f>
        <v>15</v>
      </c>
      <c r="T19" s="89">
        <f>'Quadro 1'!Y19</f>
        <v>18</v>
      </c>
      <c r="U19" s="89">
        <f>'Quadro 1'!Z19</f>
        <v>33</v>
      </c>
    </row>
    <row r="20" spans="1:21" ht="24.95" customHeight="1" x14ac:dyDescent="0.2">
      <c r="A20" s="312" t="s">
        <v>55</v>
      </c>
      <c r="B20" s="306"/>
      <c r="C20" s="307"/>
      <c r="D20" s="255">
        <v>120</v>
      </c>
      <c r="E20" s="299">
        <v>116</v>
      </c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25">
        <f t="shared" si="0"/>
        <v>120</v>
      </c>
      <c r="Q20" s="225">
        <f t="shared" si="0"/>
        <v>116</v>
      </c>
      <c r="R20" s="225">
        <f t="shared" si="1"/>
        <v>236</v>
      </c>
      <c r="S20" s="89">
        <f>'Quadro 1'!X20</f>
        <v>120</v>
      </c>
      <c r="T20" s="89">
        <f>'Quadro 1'!Y20</f>
        <v>116</v>
      </c>
      <c r="U20" s="89">
        <f>'Quadro 1'!Z20</f>
        <v>236</v>
      </c>
    </row>
    <row r="21" spans="1:21" ht="24.95" customHeight="1" x14ac:dyDescent="0.2">
      <c r="A21" s="312" t="s">
        <v>56</v>
      </c>
      <c r="B21" s="306"/>
      <c r="C21" s="307"/>
      <c r="D21" s="255">
        <v>21</v>
      </c>
      <c r="E21" s="299">
        <v>21</v>
      </c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25">
        <f t="shared" si="0"/>
        <v>21</v>
      </c>
      <c r="Q21" s="225">
        <f t="shared" si="0"/>
        <v>21</v>
      </c>
      <c r="R21" s="225">
        <f t="shared" si="1"/>
        <v>42</v>
      </c>
      <c r="S21" s="89">
        <f>'Quadro 1'!X21</f>
        <v>21</v>
      </c>
      <c r="T21" s="89">
        <f>'Quadro 1'!Y21</f>
        <v>21</v>
      </c>
      <c r="U21" s="89">
        <f>'Quadro 1'!Z21</f>
        <v>42</v>
      </c>
    </row>
    <row r="22" spans="1:21" ht="24.95" customHeight="1" x14ac:dyDescent="0.2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25">
        <f t="shared" si="0"/>
        <v>0</v>
      </c>
      <c r="Q22" s="225">
        <f t="shared" si="0"/>
        <v>0</v>
      </c>
      <c r="R22" s="225">
        <f t="shared" si="1"/>
        <v>0</v>
      </c>
      <c r="S22" s="89">
        <f>'Quadro 1'!X22</f>
        <v>0</v>
      </c>
      <c r="T22" s="89">
        <f>'Quadro 1'!Y22</f>
        <v>0</v>
      </c>
      <c r="U22" s="89">
        <f>'Quadro 1'!Z22</f>
        <v>0</v>
      </c>
    </row>
    <row r="23" spans="1:21" ht="24.95" customHeight="1" x14ac:dyDescent="0.2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25">
        <f t="shared" si="0"/>
        <v>0</v>
      </c>
      <c r="Q23" s="225">
        <f t="shared" si="0"/>
        <v>0</v>
      </c>
      <c r="R23" s="225">
        <f t="shared" si="1"/>
        <v>0</v>
      </c>
      <c r="S23" s="89">
        <f>'Quadro 1'!X23</f>
        <v>0</v>
      </c>
      <c r="T23" s="89">
        <f>'Quadro 1'!Y23</f>
        <v>0</v>
      </c>
      <c r="U23" s="89">
        <f>'Quadro 1'!Z23</f>
        <v>0</v>
      </c>
    </row>
    <row r="24" spans="1:21" ht="24.95" customHeight="1" x14ac:dyDescent="0.2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25">
        <f t="shared" si="0"/>
        <v>0</v>
      </c>
      <c r="Q24" s="225">
        <f t="shared" si="0"/>
        <v>0</v>
      </c>
      <c r="R24" s="225">
        <f t="shared" si="1"/>
        <v>0</v>
      </c>
      <c r="S24" s="89">
        <f>'Quadro 1'!X24</f>
        <v>0</v>
      </c>
      <c r="T24" s="89">
        <f>'Quadro 1'!Y24</f>
        <v>0</v>
      </c>
      <c r="U24" s="89">
        <f>'Quadro 1'!Z24</f>
        <v>0</v>
      </c>
    </row>
    <row r="25" spans="1:21" ht="24.95" customHeight="1" x14ac:dyDescent="0.2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25">
        <f t="shared" si="0"/>
        <v>0</v>
      </c>
      <c r="Q25" s="225">
        <f t="shared" si="0"/>
        <v>0</v>
      </c>
      <c r="R25" s="225">
        <f t="shared" si="1"/>
        <v>0</v>
      </c>
      <c r="S25" s="89">
        <f>'Quadro 1'!X25</f>
        <v>0</v>
      </c>
      <c r="T25" s="89">
        <f>'Quadro 1'!Y25</f>
        <v>0</v>
      </c>
      <c r="U25" s="89">
        <f>'Quadro 1'!Z25</f>
        <v>0</v>
      </c>
    </row>
    <row r="26" spans="1:21" ht="24.95" customHeight="1" x14ac:dyDescent="0.2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25">
        <f t="shared" si="0"/>
        <v>0</v>
      </c>
      <c r="Q26" s="225">
        <f t="shared" si="0"/>
        <v>0</v>
      </c>
      <c r="R26" s="225">
        <f t="shared" si="1"/>
        <v>0</v>
      </c>
      <c r="S26" s="89">
        <f>'Quadro 1'!X26</f>
        <v>0</v>
      </c>
      <c r="T26" s="89">
        <f>'Quadro 1'!Y26</f>
        <v>0</v>
      </c>
      <c r="U26" s="89">
        <f>'Quadro 1'!Z26</f>
        <v>0</v>
      </c>
    </row>
    <row r="27" spans="1:21" ht="24.95" customHeight="1" x14ac:dyDescent="0.2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25">
        <f t="shared" si="0"/>
        <v>0</v>
      </c>
      <c r="Q27" s="225">
        <f t="shared" si="0"/>
        <v>0</v>
      </c>
      <c r="R27" s="225">
        <f t="shared" si="1"/>
        <v>0</v>
      </c>
      <c r="S27" s="89">
        <f>'Quadro 1'!X27</f>
        <v>0</v>
      </c>
      <c r="T27" s="89">
        <f>'Quadro 1'!Y27</f>
        <v>0</v>
      </c>
      <c r="U27" s="89">
        <f>'Quadro 1'!Z27</f>
        <v>0</v>
      </c>
    </row>
    <row r="28" spans="1:21" ht="24.95" customHeight="1" x14ac:dyDescent="0.2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25">
        <f t="shared" si="0"/>
        <v>0</v>
      </c>
      <c r="Q28" s="225">
        <f t="shared" si="0"/>
        <v>0</v>
      </c>
      <c r="R28" s="225">
        <f t="shared" si="1"/>
        <v>0</v>
      </c>
      <c r="S28" s="89">
        <f>'Quadro 1'!X28</f>
        <v>0</v>
      </c>
      <c r="T28" s="89">
        <f>'Quadro 1'!Y28</f>
        <v>0</v>
      </c>
      <c r="U28" s="89">
        <f>'Quadro 1'!Z28</f>
        <v>0</v>
      </c>
    </row>
    <row r="29" spans="1:21" ht="24.95" customHeight="1" x14ac:dyDescent="0.2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25">
        <f t="shared" si="0"/>
        <v>0</v>
      </c>
      <c r="Q29" s="225">
        <f t="shared" si="0"/>
        <v>0</v>
      </c>
      <c r="R29" s="225">
        <f t="shared" si="1"/>
        <v>0</v>
      </c>
      <c r="S29" s="89">
        <f>'Quadro 1'!X29</f>
        <v>0</v>
      </c>
      <c r="T29" s="89">
        <f>'Quadro 1'!Y29</f>
        <v>0</v>
      </c>
      <c r="U29" s="89">
        <f>'Quadro 1'!Z29</f>
        <v>0</v>
      </c>
    </row>
    <row r="30" spans="1:21" ht="24.95" customHeight="1" x14ac:dyDescent="0.2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25">
        <f t="shared" si="0"/>
        <v>0</v>
      </c>
      <c r="Q30" s="225">
        <f t="shared" si="0"/>
        <v>0</v>
      </c>
      <c r="R30" s="225">
        <f t="shared" si="1"/>
        <v>0</v>
      </c>
      <c r="S30" s="89">
        <f>'Quadro 1'!X30</f>
        <v>0</v>
      </c>
      <c r="T30" s="89">
        <f>'Quadro 1'!Y30</f>
        <v>0</v>
      </c>
      <c r="U30" s="89">
        <f>'Quadro 1'!Z30</f>
        <v>0</v>
      </c>
    </row>
    <row r="31" spans="1:21" ht="24.95" customHeight="1" x14ac:dyDescent="0.2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25">
        <f t="shared" si="0"/>
        <v>0</v>
      </c>
      <c r="Q31" s="225">
        <f t="shared" si="0"/>
        <v>0</v>
      </c>
      <c r="R31" s="225">
        <f t="shared" si="1"/>
        <v>0</v>
      </c>
      <c r="S31" s="89">
        <f>'Quadro 1'!X31</f>
        <v>0</v>
      </c>
      <c r="T31" s="89">
        <f>'Quadro 1'!Y31</f>
        <v>0</v>
      </c>
      <c r="U31" s="89">
        <f>'Quadro 1'!Z31</f>
        <v>0</v>
      </c>
    </row>
    <row r="32" spans="1:21" ht="24.95" customHeight="1" x14ac:dyDescent="0.2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25">
        <f t="shared" si="0"/>
        <v>0</v>
      </c>
      <c r="Q32" s="225">
        <f t="shared" si="0"/>
        <v>0</v>
      </c>
      <c r="R32" s="225">
        <f t="shared" si="1"/>
        <v>0</v>
      </c>
      <c r="S32" s="89">
        <f>'Quadro 1'!X32</f>
        <v>0</v>
      </c>
      <c r="T32" s="89">
        <f>'Quadro 1'!Y32</f>
        <v>0</v>
      </c>
      <c r="U32" s="89">
        <f>'Quadro 1'!Z32</f>
        <v>0</v>
      </c>
    </row>
    <row r="33" spans="1:21" ht="24.95" customHeight="1" x14ac:dyDescent="0.2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25">
        <f t="shared" si="0"/>
        <v>0</v>
      </c>
      <c r="Q33" s="225">
        <f t="shared" si="0"/>
        <v>0</v>
      </c>
      <c r="R33" s="225">
        <f t="shared" si="1"/>
        <v>0</v>
      </c>
      <c r="S33" s="89">
        <f>'Quadro 1'!X33</f>
        <v>0</v>
      </c>
      <c r="T33" s="89">
        <f>'Quadro 1'!Y33</f>
        <v>0</v>
      </c>
      <c r="U33" s="89">
        <f>'Quadro 1'!Z33</f>
        <v>0</v>
      </c>
    </row>
    <row r="34" spans="1:21" ht="24.95" customHeight="1" x14ac:dyDescent="0.2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25">
        <f t="shared" si="0"/>
        <v>0</v>
      </c>
      <c r="Q34" s="225">
        <f t="shared" si="0"/>
        <v>0</v>
      </c>
      <c r="R34" s="225">
        <f t="shared" si="1"/>
        <v>0</v>
      </c>
      <c r="S34" s="89">
        <f>'Quadro 1'!X34</f>
        <v>0</v>
      </c>
      <c r="T34" s="89">
        <f>'Quadro 1'!Y34</f>
        <v>0</v>
      </c>
      <c r="U34" s="89">
        <f>'Quadro 1'!Z34</f>
        <v>0</v>
      </c>
    </row>
    <row r="35" spans="1:21" ht="24.95" customHeight="1" x14ac:dyDescent="0.2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25">
        <f t="shared" si="0"/>
        <v>0</v>
      </c>
      <c r="Q35" s="225">
        <f t="shared" si="0"/>
        <v>0</v>
      </c>
      <c r="R35" s="225">
        <f t="shared" si="1"/>
        <v>0</v>
      </c>
      <c r="S35" s="89">
        <f>'Quadro 1'!X35</f>
        <v>0</v>
      </c>
      <c r="T35" s="89">
        <f>'Quadro 1'!Y35</f>
        <v>0</v>
      </c>
      <c r="U35" s="89">
        <f>'Quadro 1'!Z35</f>
        <v>0</v>
      </c>
    </row>
    <row r="36" spans="1:21" ht="24.95" customHeight="1" x14ac:dyDescent="0.2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25">
        <f t="shared" si="0"/>
        <v>0</v>
      </c>
      <c r="Q36" s="225">
        <f t="shared" si="0"/>
        <v>0</v>
      </c>
      <c r="R36" s="225">
        <f t="shared" si="1"/>
        <v>0</v>
      </c>
      <c r="S36" s="89">
        <f>'Quadro 1'!X36</f>
        <v>0</v>
      </c>
      <c r="T36" s="89">
        <f>'Quadro 1'!Y36</f>
        <v>0</v>
      </c>
      <c r="U36" s="89">
        <f>'Quadro 1'!Z36</f>
        <v>0</v>
      </c>
    </row>
    <row r="37" spans="1:21" ht="24.95" customHeight="1" x14ac:dyDescent="0.2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25">
        <f t="shared" si="0"/>
        <v>0</v>
      </c>
      <c r="Q37" s="225">
        <f t="shared" si="0"/>
        <v>0</v>
      </c>
      <c r="R37" s="225">
        <f t="shared" si="1"/>
        <v>0</v>
      </c>
      <c r="S37" s="89">
        <f>'Quadro 1'!X37</f>
        <v>0</v>
      </c>
      <c r="T37" s="89">
        <f>'Quadro 1'!Y37</f>
        <v>0</v>
      </c>
      <c r="U37" s="89">
        <f>'Quadro 1'!Z37</f>
        <v>0</v>
      </c>
    </row>
    <row r="38" spans="1:21" ht="24.95" customHeight="1" x14ac:dyDescent="0.2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25">
        <f t="shared" si="0"/>
        <v>0</v>
      </c>
      <c r="Q38" s="225">
        <f t="shared" si="0"/>
        <v>0</v>
      </c>
      <c r="R38" s="225">
        <f t="shared" si="1"/>
        <v>0</v>
      </c>
      <c r="S38" s="89">
        <f>'Quadro 1'!X38</f>
        <v>0</v>
      </c>
      <c r="T38" s="89">
        <f>'Quadro 1'!Y38</f>
        <v>0</v>
      </c>
      <c r="U38" s="89">
        <f>'Quadro 1'!Z38</f>
        <v>0</v>
      </c>
    </row>
    <row r="39" spans="1:21" ht="24.95" customHeight="1" x14ac:dyDescent="0.2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25">
        <f t="shared" si="0"/>
        <v>0</v>
      </c>
      <c r="Q39" s="225">
        <f t="shared" si="0"/>
        <v>0</v>
      </c>
      <c r="R39" s="225">
        <f t="shared" si="1"/>
        <v>0</v>
      </c>
      <c r="S39" s="89">
        <f>'Quadro 1'!X39</f>
        <v>0</v>
      </c>
      <c r="T39" s="89">
        <f>'Quadro 1'!Y39</f>
        <v>0</v>
      </c>
      <c r="U39" s="89">
        <f>'Quadro 1'!Z39</f>
        <v>0</v>
      </c>
    </row>
    <row r="40" spans="1:21" ht="24.95" customHeight="1" x14ac:dyDescent="0.2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25">
        <f t="shared" si="0"/>
        <v>0</v>
      </c>
      <c r="Q40" s="225">
        <f t="shared" si="0"/>
        <v>0</v>
      </c>
      <c r="R40" s="225">
        <f t="shared" si="1"/>
        <v>0</v>
      </c>
      <c r="S40" s="89">
        <f>'Quadro 1'!X40</f>
        <v>0</v>
      </c>
      <c r="T40" s="89">
        <f>'Quadro 1'!Y40</f>
        <v>0</v>
      </c>
      <c r="U40" s="89">
        <f>'Quadro 1'!Z40</f>
        <v>0</v>
      </c>
    </row>
    <row r="41" spans="1:21" ht="24.95" customHeight="1" x14ac:dyDescent="0.2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25">
        <f t="shared" si="0"/>
        <v>0</v>
      </c>
      <c r="Q41" s="225">
        <f t="shared" si="0"/>
        <v>0</v>
      </c>
      <c r="R41" s="225">
        <f t="shared" si="1"/>
        <v>0</v>
      </c>
      <c r="S41" s="89">
        <f>'Quadro 1'!X41</f>
        <v>0</v>
      </c>
      <c r="T41" s="89">
        <f>'Quadro 1'!Y41</f>
        <v>0</v>
      </c>
      <c r="U41" s="89">
        <f>'Quadro 1'!Z41</f>
        <v>0</v>
      </c>
    </row>
    <row r="42" spans="1:21" ht="24.95" customHeight="1" x14ac:dyDescent="0.2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25">
        <f t="shared" si="0"/>
        <v>0</v>
      </c>
      <c r="Q42" s="225">
        <f t="shared" si="0"/>
        <v>0</v>
      </c>
      <c r="R42" s="225">
        <f t="shared" si="1"/>
        <v>0</v>
      </c>
      <c r="S42" s="89">
        <f>'Quadro 1'!X42</f>
        <v>0</v>
      </c>
      <c r="T42" s="89">
        <f>'Quadro 1'!Y42</f>
        <v>0</v>
      </c>
      <c r="U42" s="89">
        <f>'Quadro 1'!Z42</f>
        <v>0</v>
      </c>
    </row>
    <row r="43" spans="1:21" ht="24.95" customHeight="1" x14ac:dyDescent="0.2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25">
        <f t="shared" si="0"/>
        <v>0</v>
      </c>
      <c r="Q43" s="225">
        <f t="shared" si="0"/>
        <v>0</v>
      </c>
      <c r="R43" s="225">
        <f t="shared" si="1"/>
        <v>0</v>
      </c>
      <c r="S43" s="89">
        <f>'Quadro 1'!X43</f>
        <v>0</v>
      </c>
      <c r="T43" s="89">
        <f>'Quadro 1'!Y43</f>
        <v>0</v>
      </c>
      <c r="U43" s="89">
        <f>'Quadro 1'!Z43</f>
        <v>0</v>
      </c>
    </row>
    <row r="44" spans="1:21" ht="24.95" customHeight="1" x14ac:dyDescent="0.2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25">
        <f t="shared" si="0"/>
        <v>0</v>
      </c>
      <c r="Q44" s="225">
        <f t="shared" si="0"/>
        <v>0</v>
      </c>
      <c r="R44" s="225">
        <f t="shared" si="1"/>
        <v>0</v>
      </c>
      <c r="S44" s="89">
        <f>'Quadro 1'!X44</f>
        <v>0</v>
      </c>
      <c r="T44" s="89">
        <f>'Quadro 1'!Y44</f>
        <v>0</v>
      </c>
      <c r="U44" s="89">
        <f>'Quadro 1'!Z44</f>
        <v>0</v>
      </c>
    </row>
    <row r="45" spans="1:21" ht="24.95" customHeight="1" x14ac:dyDescent="0.2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25">
        <f t="shared" si="0"/>
        <v>0</v>
      </c>
      <c r="Q45" s="225">
        <f t="shared" si="0"/>
        <v>0</v>
      </c>
      <c r="R45" s="225">
        <f t="shared" si="1"/>
        <v>0</v>
      </c>
      <c r="S45" s="89">
        <f>'Quadro 1'!X45</f>
        <v>0</v>
      </c>
      <c r="T45" s="89">
        <f>'Quadro 1'!Y45</f>
        <v>0</v>
      </c>
      <c r="U45" s="89">
        <f>'Quadro 1'!Z45</f>
        <v>0</v>
      </c>
    </row>
    <row r="46" spans="1:21" ht="24.95" customHeight="1" x14ac:dyDescent="0.2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25">
        <f t="shared" si="0"/>
        <v>0</v>
      </c>
      <c r="Q46" s="225">
        <f t="shared" si="0"/>
        <v>0</v>
      </c>
      <c r="R46" s="225">
        <f t="shared" si="1"/>
        <v>0</v>
      </c>
      <c r="S46" s="89">
        <f>'Quadro 1'!X46</f>
        <v>0</v>
      </c>
      <c r="T46" s="89">
        <f>'Quadro 1'!Y46</f>
        <v>0</v>
      </c>
      <c r="U46" s="89">
        <f>'Quadro 1'!Z46</f>
        <v>0</v>
      </c>
    </row>
    <row r="47" spans="1:21" ht="24.95" customHeight="1" x14ac:dyDescent="0.2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26">
        <f t="shared" si="0"/>
        <v>0</v>
      </c>
      <c r="Q47" s="226">
        <f t="shared" si="0"/>
        <v>0</v>
      </c>
      <c r="R47" s="226">
        <f t="shared" si="1"/>
        <v>0</v>
      </c>
      <c r="S47" s="89">
        <f>'Quadro 1'!X47</f>
        <v>0</v>
      </c>
      <c r="T47" s="89">
        <f>'Quadro 1'!Y47</f>
        <v>0</v>
      </c>
      <c r="U47" s="89">
        <f>'Quadro 1'!Z47</f>
        <v>0</v>
      </c>
    </row>
    <row r="48" spans="1:21" ht="15" customHeight="1" x14ac:dyDescent="0.2">
      <c r="A48" s="65" t="s">
        <v>76</v>
      </c>
      <c r="B48" s="227">
        <f>SUM(B4:B47)</f>
        <v>0</v>
      </c>
      <c r="C48" s="227">
        <f t="shared" ref="C48:O48" si="2">SUM(C4:C47)</f>
        <v>0</v>
      </c>
      <c r="D48" s="227">
        <f t="shared" si="2"/>
        <v>216</v>
      </c>
      <c r="E48" s="227">
        <f t="shared" si="2"/>
        <v>280</v>
      </c>
      <c r="F48" s="227">
        <f t="shared" si="2"/>
        <v>0</v>
      </c>
      <c r="G48" s="227">
        <f t="shared" si="2"/>
        <v>0</v>
      </c>
      <c r="H48" s="227">
        <f t="shared" si="2"/>
        <v>2</v>
      </c>
      <c r="I48" s="227">
        <f t="shared" si="2"/>
        <v>9</v>
      </c>
      <c r="J48" s="227">
        <f t="shared" si="2"/>
        <v>0</v>
      </c>
      <c r="K48" s="227">
        <f t="shared" si="2"/>
        <v>0</v>
      </c>
      <c r="L48" s="227">
        <f t="shared" si="2"/>
        <v>0</v>
      </c>
      <c r="M48" s="227">
        <f t="shared" si="2"/>
        <v>0</v>
      </c>
      <c r="N48" s="227">
        <f t="shared" si="2"/>
        <v>8</v>
      </c>
      <c r="O48" s="227">
        <f t="shared" si="2"/>
        <v>7</v>
      </c>
      <c r="P48" s="227">
        <f>SUM(P4:P47)</f>
        <v>226</v>
      </c>
      <c r="Q48" s="227">
        <f>SUM(Q4:Q47)</f>
        <v>296</v>
      </c>
      <c r="R48" s="227">
        <f>P48+Q48</f>
        <v>522</v>
      </c>
    </row>
    <row r="49" spans="1:18" ht="9.9499999999999993" customHeight="1" x14ac:dyDescent="0.2">
      <c r="P49" s="90">
        <f>'Quadro 1'!X48</f>
        <v>226</v>
      </c>
      <c r="Q49" s="90">
        <f>'Quadro 1'!Y48</f>
        <v>296</v>
      </c>
      <c r="R49" s="90">
        <f>'Quadro 1'!Z48</f>
        <v>522</v>
      </c>
    </row>
    <row r="50" spans="1:18" s="87" customFormat="1" ht="13.35" customHeight="1" x14ac:dyDescent="0.25">
      <c r="A50" s="329" t="s">
        <v>80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P50" s="91"/>
      <c r="Q50" s="91"/>
      <c r="R50" s="91"/>
    </row>
    <row r="51" spans="1:18" s="87" customFormat="1" ht="13.35" customHeight="1" x14ac:dyDescent="0.3">
      <c r="A51" s="313" t="s">
        <v>419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P51" s="91"/>
      <c r="Q51" s="91"/>
      <c r="R51" s="91"/>
    </row>
    <row r="52" spans="1:18" s="87" customFormat="1" ht="13.35" customHeight="1" x14ac:dyDescent="0.3">
      <c r="A52" s="313" t="s">
        <v>506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P52" s="91"/>
      <c r="Q52" s="91"/>
      <c r="R52" s="91"/>
    </row>
    <row r="53" spans="1:18" s="87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  <c r="P53" s="91"/>
      <c r="Q53" s="91"/>
      <c r="R53" s="91"/>
    </row>
    <row r="54" spans="1:18" s="87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P54" s="91"/>
      <c r="Q54" s="91"/>
      <c r="R54" s="91"/>
    </row>
    <row r="55" spans="1:18" s="87" customFormat="1" ht="26.45" customHeight="1" x14ac:dyDescent="0.2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P55" s="91"/>
      <c r="Q55" s="91"/>
      <c r="R55" s="91"/>
    </row>
    <row r="56" spans="1:18" s="87" customFormat="1" ht="12" customHeight="1" x14ac:dyDescent="0.3">
      <c r="A56" s="135" t="s">
        <v>509</v>
      </c>
      <c r="P56" s="91"/>
      <c r="Q56" s="91"/>
      <c r="R56" s="91"/>
    </row>
  </sheetData>
  <sheetProtection algorithmName="SHA-512" hashValue="hcLIBTpzRVtGKL/VTKEpPE8SBNthbvsWKZ5VmGIqK3WuxFODZWoB8zXRg0p9rJGX7OZ0J30qHxgNU5lfVow2kA==" saltValue="dbOJTMXMrvfqpmbKD7fFiA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workbookViewId="0">
      <pane xSplit="1" ySplit="6" topLeftCell="L19" activePane="bottomRight" state="frozen"/>
      <selection activeCell="B1" sqref="B1"/>
      <selection pane="topRight" activeCell="B1" sqref="B1"/>
      <selection pane="bottomLeft" activeCell="B1" sqref="B1"/>
      <selection pane="bottomRight" activeCell="L22" sqref="L22"/>
    </sheetView>
  </sheetViews>
  <sheetFormatPr defaultColWidth="9.140625" defaultRowHeight="15" x14ac:dyDescent="0.2"/>
  <cols>
    <col min="1" max="1" width="30.7109375" style="63" customWidth="1"/>
    <col min="2" max="7" width="8.7109375" style="63" customWidth="1"/>
    <col min="8" max="8" width="10.85546875" style="63" customWidth="1"/>
    <col min="9" max="9" width="9.42578125" style="63" customWidth="1"/>
    <col min="10" max="30" width="8.7109375" style="63" customWidth="1"/>
    <col min="31" max="16384" width="9.140625" style="63"/>
  </cols>
  <sheetData>
    <row r="1" spans="1:33" ht="40.5" customHeight="1" x14ac:dyDescent="0.2">
      <c r="A1" s="469" t="s">
        <v>440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70"/>
      <c r="AB1" s="455" t="s">
        <v>82</v>
      </c>
      <c r="AC1" s="456"/>
      <c r="AD1" s="457"/>
    </row>
    <row r="2" spans="1:33" ht="19.5" customHeight="1" x14ac:dyDescent="0.2">
      <c r="A2" s="476" t="s">
        <v>123</v>
      </c>
      <c r="B2" s="478" t="s">
        <v>196</v>
      </c>
      <c r="C2" s="478"/>
      <c r="D2" s="478"/>
      <c r="E2" s="478"/>
      <c r="F2" s="478"/>
      <c r="G2" s="478"/>
      <c r="H2" s="478"/>
      <c r="I2" s="478"/>
      <c r="J2" s="480" t="s">
        <v>197</v>
      </c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60" t="s">
        <v>40</v>
      </c>
      <c r="AC2" s="460"/>
      <c r="AD2" s="460" t="s">
        <v>76</v>
      </c>
    </row>
    <row r="3" spans="1:33" ht="46.5" customHeight="1" x14ac:dyDescent="0.2">
      <c r="A3" s="477"/>
      <c r="B3" s="479"/>
      <c r="C3" s="479"/>
      <c r="D3" s="479"/>
      <c r="E3" s="479"/>
      <c r="F3" s="479"/>
      <c r="G3" s="479"/>
      <c r="H3" s="478"/>
      <c r="I3" s="478"/>
      <c r="J3" s="472" t="s">
        <v>198</v>
      </c>
      <c r="K3" s="473"/>
      <c r="L3" s="472" t="s">
        <v>198</v>
      </c>
      <c r="M3" s="473"/>
      <c r="N3" s="472" t="s">
        <v>198</v>
      </c>
      <c r="O3" s="473"/>
      <c r="P3" s="474" t="s">
        <v>198</v>
      </c>
      <c r="Q3" s="475"/>
      <c r="R3" s="474" t="s">
        <v>198</v>
      </c>
      <c r="S3" s="475"/>
      <c r="T3" s="474" t="s">
        <v>198</v>
      </c>
      <c r="U3" s="475"/>
      <c r="V3" s="472" t="s">
        <v>198</v>
      </c>
      <c r="W3" s="473"/>
      <c r="X3" s="472" t="s">
        <v>198</v>
      </c>
      <c r="Y3" s="473"/>
      <c r="Z3" s="472" t="s">
        <v>198</v>
      </c>
      <c r="AA3" s="473"/>
      <c r="AB3" s="460" t="s">
        <v>41</v>
      </c>
      <c r="AC3" s="460" t="s">
        <v>42</v>
      </c>
      <c r="AD3" s="460"/>
    </row>
    <row r="4" spans="1:33" ht="29.25" customHeight="1" x14ac:dyDescent="0.2">
      <c r="A4" s="477"/>
      <c r="B4" s="180"/>
      <c r="C4" s="181"/>
      <c r="D4" s="181"/>
      <c r="E4" s="181"/>
      <c r="F4" s="181"/>
      <c r="G4" s="182"/>
      <c r="H4" s="484" t="s">
        <v>199</v>
      </c>
      <c r="I4" s="484"/>
      <c r="J4" s="481" t="s">
        <v>199</v>
      </c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3"/>
      <c r="AB4" s="460"/>
      <c r="AC4" s="460"/>
      <c r="AD4" s="460"/>
    </row>
    <row r="5" spans="1:33" ht="15" customHeight="1" x14ac:dyDescent="0.2">
      <c r="A5" s="477"/>
      <c r="B5" s="471" t="s">
        <v>200</v>
      </c>
      <c r="C5" s="471"/>
      <c r="D5" s="471" t="s">
        <v>431</v>
      </c>
      <c r="E5" s="471"/>
      <c r="F5" s="471" t="s">
        <v>201</v>
      </c>
      <c r="G5" s="471"/>
      <c r="H5" s="485" t="s">
        <v>551</v>
      </c>
      <c r="I5" s="486"/>
      <c r="J5" s="485" t="s">
        <v>552</v>
      </c>
      <c r="K5" s="486"/>
      <c r="L5" s="397" t="s">
        <v>553</v>
      </c>
      <c r="M5" s="397"/>
      <c r="N5" s="397" t="s">
        <v>554</v>
      </c>
      <c r="O5" s="397"/>
      <c r="P5" s="397"/>
      <c r="Q5" s="397"/>
      <c r="R5" s="397"/>
      <c r="S5" s="397"/>
      <c r="T5" s="485"/>
      <c r="U5" s="486"/>
      <c r="V5" s="485"/>
      <c r="W5" s="486"/>
      <c r="X5" s="485"/>
      <c r="Y5" s="486"/>
      <c r="Z5" s="485"/>
      <c r="AA5" s="486"/>
      <c r="AB5" s="460"/>
      <c r="AC5" s="460"/>
      <c r="AD5" s="460"/>
    </row>
    <row r="6" spans="1:33" ht="15" customHeight="1" x14ac:dyDescent="0.2">
      <c r="A6" s="477"/>
      <c r="B6" s="65" t="s">
        <v>41</v>
      </c>
      <c r="C6" s="65" t="s">
        <v>42</v>
      </c>
      <c r="D6" s="372" t="s">
        <v>41</v>
      </c>
      <c r="E6" s="65" t="s">
        <v>42</v>
      </c>
      <c r="F6" s="65" t="s">
        <v>41</v>
      </c>
      <c r="G6" s="65" t="s">
        <v>42</v>
      </c>
      <c r="H6" s="65" t="s">
        <v>41</v>
      </c>
      <c r="I6" s="65" t="s">
        <v>42</v>
      </c>
      <c r="J6" s="65" t="s">
        <v>41</v>
      </c>
      <c r="K6" s="65" t="s">
        <v>42</v>
      </c>
      <c r="L6" s="65" t="s">
        <v>41</v>
      </c>
      <c r="M6" s="65" t="s">
        <v>42</v>
      </c>
      <c r="N6" s="65" t="s">
        <v>41</v>
      </c>
      <c r="O6" s="65" t="s">
        <v>42</v>
      </c>
      <c r="P6" s="65" t="s">
        <v>41</v>
      </c>
      <c r="Q6" s="65" t="s">
        <v>42</v>
      </c>
      <c r="R6" s="65" t="s">
        <v>41</v>
      </c>
      <c r="S6" s="65" t="s">
        <v>42</v>
      </c>
      <c r="T6" s="65" t="s">
        <v>41</v>
      </c>
      <c r="U6" s="65" t="s">
        <v>42</v>
      </c>
      <c r="V6" s="65" t="s">
        <v>41</v>
      </c>
      <c r="W6" s="65" t="s">
        <v>42</v>
      </c>
      <c r="X6" s="65" t="s">
        <v>41</v>
      </c>
      <c r="Y6" s="65" t="s">
        <v>42</v>
      </c>
      <c r="Z6" s="65" t="s">
        <v>41</v>
      </c>
      <c r="AA6" s="65" t="s">
        <v>42</v>
      </c>
      <c r="AB6" s="460"/>
      <c r="AC6" s="460"/>
      <c r="AD6" s="460"/>
    </row>
    <row r="7" spans="1:33" ht="24.95" customHeight="1" x14ac:dyDescent="0.2">
      <c r="A7" s="312" t="s">
        <v>43</v>
      </c>
      <c r="B7" s="304"/>
      <c r="C7" s="307"/>
      <c r="D7" s="270"/>
      <c r="E7" s="294"/>
      <c r="F7" s="270"/>
      <c r="G7" s="294"/>
      <c r="H7" s="270"/>
      <c r="I7" s="294"/>
      <c r="J7" s="270"/>
      <c r="K7" s="294"/>
      <c r="L7" s="270"/>
      <c r="M7" s="294"/>
      <c r="N7" s="270"/>
      <c r="O7" s="294"/>
      <c r="P7" s="270"/>
      <c r="Q7" s="294"/>
      <c r="R7" s="270"/>
      <c r="S7" s="294"/>
      <c r="T7" s="270"/>
      <c r="U7" s="294"/>
      <c r="V7" s="270"/>
      <c r="W7" s="294"/>
      <c r="X7" s="270"/>
      <c r="Y7" s="294"/>
      <c r="Z7" s="270"/>
      <c r="AA7" s="294"/>
      <c r="AB7" s="224">
        <f>B7+D7+F7+H7+J7+L7+N7+P7+R7+T7+V7+X7+Z7</f>
        <v>0</v>
      </c>
      <c r="AC7" s="224">
        <f>C7+E7+G7+I7+K7+M7+O7+Q7+S7+U7+W7+Y7+AA7</f>
        <v>0</v>
      </c>
      <c r="AD7" s="224">
        <f>AB7+AC7</f>
        <v>0</v>
      </c>
      <c r="AE7" s="89">
        <f>'Quadro 1'!X4</f>
        <v>0</v>
      </c>
      <c r="AF7" s="89">
        <f>'Quadro 1'!Y4</f>
        <v>0</v>
      </c>
      <c r="AG7" s="89">
        <f>'Quadro 1'!Z4</f>
        <v>0</v>
      </c>
    </row>
    <row r="8" spans="1:33" ht="24.95" customHeight="1" x14ac:dyDescent="0.2">
      <c r="A8" s="312" t="s">
        <v>407</v>
      </c>
      <c r="B8" s="306"/>
      <c r="C8" s="307">
        <v>1</v>
      </c>
      <c r="D8" s="274"/>
      <c r="E8" s="295"/>
      <c r="F8" s="274"/>
      <c r="G8" s="295"/>
      <c r="H8" s="274"/>
      <c r="I8" s="295"/>
      <c r="J8" s="274"/>
      <c r="K8" s="295"/>
      <c r="L8" s="274"/>
      <c r="M8" s="295"/>
      <c r="N8" s="274"/>
      <c r="O8" s="295"/>
      <c r="P8" s="274"/>
      <c r="Q8" s="295"/>
      <c r="R8" s="274"/>
      <c r="S8" s="295"/>
      <c r="T8" s="274"/>
      <c r="U8" s="295"/>
      <c r="V8" s="274"/>
      <c r="W8" s="295"/>
      <c r="X8" s="274"/>
      <c r="Y8" s="295"/>
      <c r="Z8" s="274"/>
      <c r="AA8" s="295"/>
      <c r="AB8" s="225">
        <f t="shared" ref="AB8:AC50" si="0">B8+D8+F8+H8+J8+L8+N8+P8+R8+T8+V8+X8+Z8</f>
        <v>0</v>
      </c>
      <c r="AC8" s="225">
        <f t="shared" si="0"/>
        <v>1</v>
      </c>
      <c r="AD8" s="225">
        <f t="shared" ref="AD8:AD50" si="1">AB8+AC8</f>
        <v>1</v>
      </c>
      <c r="AE8" s="89">
        <f>'Quadro 1'!X5</f>
        <v>0</v>
      </c>
      <c r="AF8" s="89">
        <f>'Quadro 1'!Y5</f>
        <v>1</v>
      </c>
      <c r="AG8" s="89">
        <f>'Quadro 1'!Z5</f>
        <v>1</v>
      </c>
    </row>
    <row r="9" spans="1:33" ht="24.95" customHeight="1" x14ac:dyDescent="0.2">
      <c r="A9" s="312" t="s">
        <v>408</v>
      </c>
      <c r="B9" s="306">
        <v>3</v>
      </c>
      <c r="C9" s="307">
        <v>2</v>
      </c>
      <c r="D9" s="274"/>
      <c r="E9" s="295"/>
      <c r="F9" s="274"/>
      <c r="G9" s="295"/>
      <c r="H9" s="274"/>
      <c r="I9" s="295"/>
      <c r="J9" s="274"/>
      <c r="K9" s="295"/>
      <c r="L9" s="274"/>
      <c r="M9" s="295"/>
      <c r="N9" s="274"/>
      <c r="O9" s="295"/>
      <c r="P9" s="274"/>
      <c r="Q9" s="295"/>
      <c r="R9" s="274"/>
      <c r="S9" s="295"/>
      <c r="T9" s="274"/>
      <c r="U9" s="295"/>
      <c r="V9" s="274"/>
      <c r="W9" s="295"/>
      <c r="X9" s="274"/>
      <c r="Y9" s="295"/>
      <c r="Z9" s="274"/>
      <c r="AA9" s="295"/>
      <c r="AB9" s="225">
        <f t="shared" si="0"/>
        <v>3</v>
      </c>
      <c r="AC9" s="225">
        <f t="shared" si="0"/>
        <v>2</v>
      </c>
      <c r="AD9" s="225">
        <f t="shared" si="1"/>
        <v>5</v>
      </c>
      <c r="AE9" s="89">
        <f>'Quadro 1'!X6</f>
        <v>3</v>
      </c>
      <c r="AF9" s="89">
        <f>'Quadro 1'!Y6</f>
        <v>2</v>
      </c>
      <c r="AG9" s="89">
        <f>'Quadro 1'!Z6</f>
        <v>5</v>
      </c>
    </row>
    <row r="10" spans="1:33" ht="24.95" customHeight="1" x14ac:dyDescent="0.2">
      <c r="A10" s="312" t="s">
        <v>409</v>
      </c>
      <c r="B10" s="306">
        <v>5</v>
      </c>
      <c r="C10" s="307">
        <v>3</v>
      </c>
      <c r="D10" s="274"/>
      <c r="E10" s="295"/>
      <c r="F10" s="274"/>
      <c r="G10" s="295"/>
      <c r="H10" s="274"/>
      <c r="I10" s="295"/>
      <c r="J10" s="274"/>
      <c r="K10" s="295"/>
      <c r="L10" s="274"/>
      <c r="M10" s="295"/>
      <c r="N10" s="274"/>
      <c r="O10" s="295"/>
      <c r="P10" s="274"/>
      <c r="Q10" s="295"/>
      <c r="R10" s="274"/>
      <c r="S10" s="295"/>
      <c r="T10" s="274"/>
      <c r="U10" s="295"/>
      <c r="V10" s="274"/>
      <c r="W10" s="295"/>
      <c r="X10" s="274"/>
      <c r="Y10" s="295"/>
      <c r="Z10" s="274"/>
      <c r="AA10" s="295"/>
      <c r="AB10" s="225">
        <f t="shared" si="0"/>
        <v>5</v>
      </c>
      <c r="AC10" s="225">
        <f t="shared" si="0"/>
        <v>3</v>
      </c>
      <c r="AD10" s="225">
        <f t="shared" si="1"/>
        <v>8</v>
      </c>
      <c r="AE10" s="89">
        <f>'Quadro 1'!X7</f>
        <v>5</v>
      </c>
      <c r="AF10" s="89">
        <f>'Quadro 1'!Y7</f>
        <v>3</v>
      </c>
      <c r="AG10" s="89">
        <f>'Quadro 1'!Z7</f>
        <v>8</v>
      </c>
    </row>
    <row r="11" spans="1:33" ht="24.95" customHeight="1" x14ac:dyDescent="0.2">
      <c r="A11" s="312" t="s">
        <v>410</v>
      </c>
      <c r="B11" s="306"/>
      <c r="C11" s="307"/>
      <c r="D11" s="274"/>
      <c r="E11" s="295"/>
      <c r="F11" s="274"/>
      <c r="G11" s="295"/>
      <c r="H11" s="274"/>
      <c r="I11" s="295"/>
      <c r="J11" s="274"/>
      <c r="K11" s="295"/>
      <c r="L11" s="274"/>
      <c r="M11" s="295"/>
      <c r="N11" s="274"/>
      <c r="O11" s="295"/>
      <c r="P11" s="274"/>
      <c r="Q11" s="295"/>
      <c r="R11" s="274"/>
      <c r="S11" s="295"/>
      <c r="T11" s="274"/>
      <c r="U11" s="295"/>
      <c r="V11" s="274"/>
      <c r="W11" s="295"/>
      <c r="X11" s="274"/>
      <c r="Y11" s="295"/>
      <c r="Z11" s="274"/>
      <c r="AA11" s="295"/>
      <c r="AB11" s="225">
        <f t="shared" si="0"/>
        <v>0</v>
      </c>
      <c r="AC11" s="225">
        <f t="shared" si="0"/>
        <v>0</v>
      </c>
      <c r="AD11" s="225">
        <f t="shared" si="1"/>
        <v>0</v>
      </c>
      <c r="AE11" s="89">
        <f>'Quadro 1'!X8</f>
        <v>0</v>
      </c>
      <c r="AF11" s="89">
        <f>'Quadro 1'!Y8</f>
        <v>0</v>
      </c>
      <c r="AG11" s="89">
        <f>'Quadro 1'!Z8</f>
        <v>0</v>
      </c>
    </row>
    <row r="12" spans="1:33" ht="24.95" customHeight="1" x14ac:dyDescent="0.2">
      <c r="A12" s="312" t="s">
        <v>411</v>
      </c>
      <c r="B12" s="306"/>
      <c r="C12" s="307">
        <v>1</v>
      </c>
      <c r="D12" s="274"/>
      <c r="E12" s="295"/>
      <c r="F12" s="274"/>
      <c r="G12" s="295"/>
      <c r="H12" s="274"/>
      <c r="I12" s="295"/>
      <c r="J12" s="274"/>
      <c r="K12" s="295"/>
      <c r="L12" s="274"/>
      <c r="M12" s="295"/>
      <c r="N12" s="274"/>
      <c r="O12" s="295"/>
      <c r="P12" s="274"/>
      <c r="Q12" s="295"/>
      <c r="R12" s="274"/>
      <c r="S12" s="295"/>
      <c r="T12" s="274"/>
      <c r="U12" s="295"/>
      <c r="V12" s="274"/>
      <c r="W12" s="295"/>
      <c r="X12" s="274"/>
      <c r="Y12" s="295"/>
      <c r="Z12" s="274"/>
      <c r="AA12" s="295"/>
      <c r="AB12" s="225">
        <f t="shared" si="0"/>
        <v>0</v>
      </c>
      <c r="AC12" s="225">
        <f t="shared" si="0"/>
        <v>1</v>
      </c>
      <c r="AD12" s="225">
        <f t="shared" si="1"/>
        <v>1</v>
      </c>
      <c r="AE12" s="89">
        <f>'Quadro 1'!X9</f>
        <v>0</v>
      </c>
      <c r="AF12" s="89">
        <f>'Quadro 1'!Y9</f>
        <v>1</v>
      </c>
      <c r="AG12" s="89">
        <f>'Quadro 1'!Z9</f>
        <v>1</v>
      </c>
    </row>
    <row r="13" spans="1:33" ht="24.95" customHeight="1" x14ac:dyDescent="0.2">
      <c r="A13" s="312" t="s">
        <v>44</v>
      </c>
      <c r="B13" s="306">
        <v>21</v>
      </c>
      <c r="C13" s="307">
        <v>45</v>
      </c>
      <c r="D13" s="274"/>
      <c r="E13" s="295"/>
      <c r="F13" s="274"/>
      <c r="G13" s="295"/>
      <c r="H13" s="274">
        <v>1</v>
      </c>
      <c r="I13" s="295">
        <v>1</v>
      </c>
      <c r="J13" s="274"/>
      <c r="K13" s="295"/>
      <c r="L13" s="274"/>
      <c r="M13" s="295"/>
      <c r="N13" s="274"/>
      <c r="O13" s="295"/>
      <c r="P13" s="274"/>
      <c r="Q13" s="295"/>
      <c r="R13" s="274"/>
      <c r="S13" s="295"/>
      <c r="T13" s="274"/>
      <c r="U13" s="295"/>
      <c r="V13" s="274"/>
      <c r="W13" s="295"/>
      <c r="X13" s="274"/>
      <c r="Y13" s="295"/>
      <c r="Z13" s="274"/>
      <c r="AA13" s="295"/>
      <c r="AB13" s="225">
        <f t="shared" si="0"/>
        <v>22</v>
      </c>
      <c r="AC13" s="225">
        <f t="shared" si="0"/>
        <v>46</v>
      </c>
      <c r="AD13" s="225">
        <f t="shared" si="1"/>
        <v>68</v>
      </c>
      <c r="AE13" s="89">
        <f>'Quadro 1'!X10</f>
        <v>22</v>
      </c>
      <c r="AF13" s="89">
        <f>'Quadro 1'!Y10</f>
        <v>46</v>
      </c>
      <c r="AG13" s="89">
        <f>'Quadro 1'!Z10</f>
        <v>68</v>
      </c>
    </row>
    <row r="14" spans="1:33" ht="24.95" customHeight="1" x14ac:dyDescent="0.2">
      <c r="A14" s="312" t="s">
        <v>45</v>
      </c>
      <c r="B14" s="306">
        <v>23</v>
      </c>
      <c r="C14" s="307">
        <v>49</v>
      </c>
      <c r="D14" s="274"/>
      <c r="E14" s="295"/>
      <c r="F14" s="274"/>
      <c r="G14" s="295"/>
      <c r="H14" s="274"/>
      <c r="I14" s="295">
        <v>6</v>
      </c>
      <c r="J14" s="274"/>
      <c r="K14" s="295"/>
      <c r="L14" s="274"/>
      <c r="M14" s="295"/>
      <c r="N14" s="274"/>
      <c r="O14" s="295"/>
      <c r="P14" s="274"/>
      <c r="Q14" s="295"/>
      <c r="R14" s="274"/>
      <c r="S14" s="295"/>
      <c r="T14" s="274"/>
      <c r="U14" s="295"/>
      <c r="V14" s="274"/>
      <c r="W14" s="295"/>
      <c r="X14" s="274"/>
      <c r="Y14" s="295"/>
      <c r="Z14" s="274"/>
      <c r="AA14" s="295"/>
      <c r="AB14" s="225">
        <f t="shared" si="0"/>
        <v>23</v>
      </c>
      <c r="AC14" s="225">
        <f t="shared" si="0"/>
        <v>55</v>
      </c>
      <c r="AD14" s="225">
        <f t="shared" si="1"/>
        <v>78</v>
      </c>
      <c r="AE14" s="89">
        <f>'Quadro 1'!X11</f>
        <v>23</v>
      </c>
      <c r="AF14" s="89">
        <f>'Quadro 1'!Y11</f>
        <v>55</v>
      </c>
      <c r="AG14" s="89">
        <f>'Quadro 1'!Z11</f>
        <v>78</v>
      </c>
    </row>
    <row r="15" spans="1:33" ht="24.95" customHeight="1" x14ac:dyDescent="0.2">
      <c r="A15" s="312" t="s">
        <v>46</v>
      </c>
      <c r="B15" s="306">
        <v>10</v>
      </c>
      <c r="C15" s="307">
        <v>25</v>
      </c>
      <c r="D15" s="274"/>
      <c r="E15" s="295"/>
      <c r="F15" s="274"/>
      <c r="G15" s="295"/>
      <c r="H15" s="274">
        <v>1</v>
      </c>
      <c r="I15" s="295">
        <v>2</v>
      </c>
      <c r="J15" s="274"/>
      <c r="K15" s="295"/>
      <c r="L15" s="274"/>
      <c r="M15" s="295"/>
      <c r="N15" s="274"/>
      <c r="O15" s="295"/>
      <c r="P15" s="274"/>
      <c r="Q15" s="295"/>
      <c r="R15" s="274"/>
      <c r="S15" s="295"/>
      <c r="T15" s="274"/>
      <c r="U15" s="295"/>
      <c r="V15" s="274"/>
      <c r="W15" s="295"/>
      <c r="X15" s="274"/>
      <c r="Y15" s="295"/>
      <c r="Z15" s="274"/>
      <c r="AA15" s="295"/>
      <c r="AB15" s="225">
        <f t="shared" si="0"/>
        <v>11</v>
      </c>
      <c r="AC15" s="225">
        <f t="shared" si="0"/>
        <v>27</v>
      </c>
      <c r="AD15" s="225">
        <f t="shared" si="1"/>
        <v>38</v>
      </c>
      <c r="AE15" s="89">
        <f>'Quadro 1'!X12</f>
        <v>11</v>
      </c>
      <c r="AF15" s="89">
        <f>'Quadro 1'!Y12</f>
        <v>27</v>
      </c>
      <c r="AG15" s="89">
        <f>'Quadro 1'!Z12</f>
        <v>38</v>
      </c>
    </row>
    <row r="16" spans="1:33" ht="24.95" customHeight="1" x14ac:dyDescent="0.2">
      <c r="A16" s="312" t="s">
        <v>47</v>
      </c>
      <c r="B16" s="306"/>
      <c r="C16" s="307"/>
      <c r="D16" s="274"/>
      <c r="E16" s="295"/>
      <c r="F16" s="274"/>
      <c r="G16" s="295"/>
      <c r="H16" s="274"/>
      <c r="I16" s="295"/>
      <c r="J16" s="274"/>
      <c r="K16" s="295"/>
      <c r="L16" s="274"/>
      <c r="M16" s="295"/>
      <c r="N16" s="274"/>
      <c r="O16" s="295"/>
      <c r="P16" s="274"/>
      <c r="Q16" s="295"/>
      <c r="R16" s="274"/>
      <c r="S16" s="295"/>
      <c r="T16" s="274"/>
      <c r="U16" s="295"/>
      <c r="V16" s="274"/>
      <c r="W16" s="295"/>
      <c r="X16" s="274"/>
      <c r="Y16" s="295"/>
      <c r="Z16" s="274"/>
      <c r="AA16" s="295"/>
      <c r="AB16" s="225">
        <f t="shared" si="0"/>
        <v>0</v>
      </c>
      <c r="AC16" s="225">
        <f t="shared" si="0"/>
        <v>0</v>
      </c>
      <c r="AD16" s="225">
        <f t="shared" si="1"/>
        <v>0</v>
      </c>
      <c r="AE16" s="89">
        <f>'Quadro 1'!X13</f>
        <v>0</v>
      </c>
      <c r="AF16" s="89">
        <f>'Quadro 1'!Y13</f>
        <v>0</v>
      </c>
      <c r="AG16" s="89">
        <f>'Quadro 1'!Z13</f>
        <v>0</v>
      </c>
    </row>
    <row r="17" spans="1:33" ht="24.95" customHeight="1" x14ac:dyDescent="0.2">
      <c r="A17" s="312" t="s">
        <v>48</v>
      </c>
      <c r="B17" s="306">
        <v>6</v>
      </c>
      <c r="C17" s="307">
        <v>5</v>
      </c>
      <c r="D17" s="274"/>
      <c r="E17" s="295"/>
      <c r="F17" s="274"/>
      <c r="G17" s="295"/>
      <c r="H17" s="274"/>
      <c r="I17" s="295">
        <v>1</v>
      </c>
      <c r="J17" s="274"/>
      <c r="K17" s="295"/>
      <c r="L17" s="274"/>
      <c r="M17" s="295"/>
      <c r="N17" s="274"/>
      <c r="O17" s="295"/>
      <c r="P17" s="274"/>
      <c r="Q17" s="295"/>
      <c r="R17" s="274"/>
      <c r="S17" s="295"/>
      <c r="T17" s="274"/>
      <c r="U17" s="295"/>
      <c r="V17" s="274"/>
      <c r="W17" s="295"/>
      <c r="X17" s="274"/>
      <c r="Y17" s="295"/>
      <c r="Z17" s="274"/>
      <c r="AA17" s="295"/>
      <c r="AB17" s="225">
        <f t="shared" si="0"/>
        <v>6</v>
      </c>
      <c r="AC17" s="225">
        <f t="shared" si="0"/>
        <v>6</v>
      </c>
      <c r="AD17" s="225">
        <f t="shared" si="1"/>
        <v>12</v>
      </c>
      <c r="AE17" s="89">
        <f>'Quadro 1'!X14</f>
        <v>6</v>
      </c>
      <c r="AF17" s="89">
        <f>'Quadro 1'!Y14</f>
        <v>6</v>
      </c>
      <c r="AG17" s="89">
        <f>'Quadro 1'!Z14</f>
        <v>12</v>
      </c>
    </row>
    <row r="18" spans="1:33" ht="24.95" customHeight="1" x14ac:dyDescent="0.2">
      <c r="A18" s="312" t="s">
        <v>49</v>
      </c>
      <c r="B18" s="306"/>
      <c r="C18" s="307"/>
      <c r="D18" s="274"/>
      <c r="E18" s="295"/>
      <c r="F18" s="274"/>
      <c r="G18" s="295"/>
      <c r="H18" s="274"/>
      <c r="I18" s="295"/>
      <c r="J18" s="274"/>
      <c r="K18" s="295"/>
      <c r="L18" s="274"/>
      <c r="M18" s="295"/>
      <c r="N18" s="274"/>
      <c r="O18" s="295"/>
      <c r="P18" s="274"/>
      <c r="Q18" s="295"/>
      <c r="R18" s="274"/>
      <c r="S18" s="295"/>
      <c r="T18" s="274"/>
      <c r="U18" s="295"/>
      <c r="V18" s="274"/>
      <c r="W18" s="295"/>
      <c r="X18" s="274"/>
      <c r="Y18" s="295"/>
      <c r="Z18" s="274"/>
      <c r="AA18" s="295"/>
      <c r="AB18" s="225">
        <f t="shared" si="0"/>
        <v>0</v>
      </c>
      <c r="AC18" s="225">
        <f t="shared" si="0"/>
        <v>0</v>
      </c>
      <c r="AD18" s="225">
        <f t="shared" si="1"/>
        <v>0</v>
      </c>
      <c r="AE18" s="89">
        <f>'Quadro 1'!X15</f>
        <v>0</v>
      </c>
      <c r="AF18" s="89">
        <f>'Quadro 1'!Y15</f>
        <v>0</v>
      </c>
      <c r="AG18" s="89">
        <f>'Quadro 1'!Z15</f>
        <v>0</v>
      </c>
    </row>
    <row r="19" spans="1:33" ht="24.95" customHeight="1" x14ac:dyDescent="0.2">
      <c r="A19" s="312" t="s">
        <v>50</v>
      </c>
      <c r="B19" s="306"/>
      <c r="C19" s="307"/>
      <c r="D19" s="274"/>
      <c r="E19" s="295"/>
      <c r="F19" s="274"/>
      <c r="G19" s="295"/>
      <c r="H19" s="274"/>
      <c r="I19" s="295"/>
      <c r="J19" s="274"/>
      <c r="K19" s="295"/>
      <c r="L19" s="274"/>
      <c r="M19" s="295"/>
      <c r="N19" s="274"/>
      <c r="O19" s="295"/>
      <c r="P19" s="274"/>
      <c r="Q19" s="295"/>
      <c r="R19" s="274"/>
      <c r="S19" s="295"/>
      <c r="T19" s="274"/>
      <c r="U19" s="295"/>
      <c r="V19" s="274"/>
      <c r="W19" s="295"/>
      <c r="X19" s="274"/>
      <c r="Y19" s="295"/>
      <c r="Z19" s="274"/>
      <c r="AA19" s="295"/>
      <c r="AB19" s="225">
        <f t="shared" si="0"/>
        <v>0</v>
      </c>
      <c r="AC19" s="225">
        <f t="shared" si="0"/>
        <v>0</v>
      </c>
      <c r="AD19" s="225">
        <f t="shared" si="1"/>
        <v>0</v>
      </c>
      <c r="AE19" s="89">
        <f>'Quadro 1'!X16</f>
        <v>0</v>
      </c>
      <c r="AF19" s="89">
        <f>'Quadro 1'!Y16</f>
        <v>0</v>
      </c>
      <c r="AG19" s="89">
        <f>'Quadro 1'!Z16</f>
        <v>0</v>
      </c>
    </row>
    <row r="20" spans="1:33" ht="24.95" customHeight="1" x14ac:dyDescent="0.2">
      <c r="A20" s="312" t="s">
        <v>469</v>
      </c>
      <c r="B20" s="306"/>
      <c r="C20" s="307"/>
      <c r="D20" s="274"/>
      <c r="E20" s="295"/>
      <c r="F20" s="274"/>
      <c r="G20" s="295"/>
      <c r="H20" s="274"/>
      <c r="I20" s="295"/>
      <c r="J20" s="274"/>
      <c r="K20" s="295"/>
      <c r="L20" s="274"/>
      <c r="M20" s="295"/>
      <c r="N20" s="274"/>
      <c r="O20" s="295"/>
      <c r="P20" s="274"/>
      <c r="Q20" s="295"/>
      <c r="R20" s="274"/>
      <c r="S20" s="295"/>
      <c r="T20" s="274"/>
      <c r="U20" s="295"/>
      <c r="V20" s="274"/>
      <c r="W20" s="295"/>
      <c r="X20" s="274"/>
      <c r="Y20" s="295"/>
      <c r="Z20" s="274"/>
      <c r="AA20" s="295"/>
      <c r="AB20" s="225">
        <f t="shared" si="0"/>
        <v>0</v>
      </c>
      <c r="AC20" s="225">
        <f t="shared" si="0"/>
        <v>0</v>
      </c>
      <c r="AD20" s="225">
        <f t="shared" si="1"/>
        <v>0</v>
      </c>
      <c r="AE20" s="89">
        <f>'Quadro 1'!X17</f>
        <v>0</v>
      </c>
      <c r="AF20" s="89">
        <f>'Quadro 1'!Y17</f>
        <v>0</v>
      </c>
      <c r="AG20" s="89">
        <f>'Quadro 1'!Z17</f>
        <v>0</v>
      </c>
    </row>
    <row r="21" spans="1:33" ht="24.95" customHeight="1" x14ac:dyDescent="0.2">
      <c r="A21" s="312" t="s">
        <v>53</v>
      </c>
      <c r="B21" s="306"/>
      <c r="C21" s="307"/>
      <c r="D21" s="274"/>
      <c r="E21" s="295"/>
      <c r="F21" s="274"/>
      <c r="G21" s="295"/>
      <c r="H21" s="274"/>
      <c r="I21" s="295"/>
      <c r="J21" s="274"/>
      <c r="K21" s="295"/>
      <c r="L21" s="274"/>
      <c r="M21" s="295"/>
      <c r="N21" s="274"/>
      <c r="O21" s="295"/>
      <c r="P21" s="274"/>
      <c r="Q21" s="295"/>
      <c r="R21" s="274"/>
      <c r="S21" s="295"/>
      <c r="T21" s="274"/>
      <c r="U21" s="295"/>
      <c r="V21" s="274"/>
      <c r="W21" s="295"/>
      <c r="X21" s="274"/>
      <c r="Y21" s="295"/>
      <c r="Z21" s="274"/>
      <c r="AA21" s="295"/>
      <c r="AB21" s="225">
        <f t="shared" si="0"/>
        <v>0</v>
      </c>
      <c r="AC21" s="225">
        <f t="shared" si="0"/>
        <v>0</v>
      </c>
      <c r="AD21" s="225">
        <f t="shared" si="1"/>
        <v>0</v>
      </c>
      <c r="AE21" s="89">
        <f>'Quadro 1'!X18</f>
        <v>0</v>
      </c>
      <c r="AF21" s="89">
        <f>'Quadro 1'!Y18</f>
        <v>0</v>
      </c>
      <c r="AG21" s="89">
        <f>'Quadro 1'!Z18</f>
        <v>0</v>
      </c>
    </row>
    <row r="22" spans="1:33" ht="24.95" customHeight="1" x14ac:dyDescent="0.2">
      <c r="A22" s="312" t="s">
        <v>54</v>
      </c>
      <c r="B22" s="306">
        <v>15</v>
      </c>
      <c r="C22" s="307">
        <v>18</v>
      </c>
      <c r="D22" s="274"/>
      <c r="E22" s="295"/>
      <c r="F22" s="274"/>
      <c r="G22" s="295"/>
      <c r="H22" s="274"/>
      <c r="I22" s="295"/>
      <c r="J22" s="274"/>
      <c r="K22" s="295"/>
      <c r="L22" s="274"/>
      <c r="M22" s="295"/>
      <c r="N22" s="274"/>
      <c r="O22" s="295"/>
      <c r="P22" s="274"/>
      <c r="Q22" s="295"/>
      <c r="R22" s="274"/>
      <c r="S22" s="295"/>
      <c r="T22" s="274"/>
      <c r="U22" s="295"/>
      <c r="V22" s="274"/>
      <c r="W22" s="295"/>
      <c r="X22" s="274"/>
      <c r="Y22" s="295"/>
      <c r="Z22" s="274"/>
      <c r="AA22" s="295"/>
      <c r="AB22" s="225">
        <f t="shared" si="0"/>
        <v>15</v>
      </c>
      <c r="AC22" s="225">
        <f t="shared" si="0"/>
        <v>18</v>
      </c>
      <c r="AD22" s="225">
        <f t="shared" si="1"/>
        <v>33</v>
      </c>
      <c r="AE22" s="89">
        <f>'Quadro 1'!X19</f>
        <v>15</v>
      </c>
      <c r="AF22" s="89">
        <f>'Quadro 1'!Y19</f>
        <v>18</v>
      </c>
      <c r="AG22" s="89">
        <f>'Quadro 1'!Z19</f>
        <v>33</v>
      </c>
    </row>
    <row r="23" spans="1:33" ht="24.95" customHeight="1" x14ac:dyDescent="0.2">
      <c r="A23" s="312" t="s">
        <v>55</v>
      </c>
      <c r="B23" s="306">
        <v>81</v>
      </c>
      <c r="C23" s="307">
        <v>82</v>
      </c>
      <c r="D23" s="274">
        <v>0</v>
      </c>
      <c r="E23" s="295">
        <v>0</v>
      </c>
      <c r="F23" s="274">
        <v>0</v>
      </c>
      <c r="G23" s="295">
        <v>0</v>
      </c>
      <c r="H23" s="274">
        <v>0</v>
      </c>
      <c r="I23" s="295">
        <v>0</v>
      </c>
      <c r="J23" s="274">
        <v>24</v>
      </c>
      <c r="K23" s="295">
        <v>22</v>
      </c>
      <c r="L23" s="274">
        <v>14</v>
      </c>
      <c r="M23" s="295">
        <v>9</v>
      </c>
      <c r="N23" s="274">
        <v>1</v>
      </c>
      <c r="O23" s="295">
        <v>3</v>
      </c>
      <c r="P23" s="274"/>
      <c r="Q23" s="295"/>
      <c r="R23" s="274"/>
      <c r="S23" s="295"/>
      <c r="T23" s="274"/>
      <c r="U23" s="295"/>
      <c r="V23" s="274"/>
      <c r="W23" s="295"/>
      <c r="X23" s="274"/>
      <c r="Y23" s="295"/>
      <c r="Z23" s="274"/>
      <c r="AA23" s="295"/>
      <c r="AB23" s="225">
        <f t="shared" si="0"/>
        <v>120</v>
      </c>
      <c r="AC23" s="225">
        <f t="shared" si="0"/>
        <v>116</v>
      </c>
      <c r="AD23" s="225">
        <f t="shared" si="1"/>
        <v>236</v>
      </c>
      <c r="AE23" s="89">
        <f>'Quadro 1'!X20</f>
        <v>120</v>
      </c>
      <c r="AF23" s="89">
        <f>'Quadro 1'!Y20</f>
        <v>116</v>
      </c>
      <c r="AG23" s="89">
        <f>'Quadro 1'!Z20</f>
        <v>236</v>
      </c>
    </row>
    <row r="24" spans="1:33" ht="24.95" customHeight="1" x14ac:dyDescent="0.2">
      <c r="A24" s="312" t="s">
        <v>56</v>
      </c>
      <c r="B24" s="306">
        <v>7</v>
      </c>
      <c r="C24" s="307">
        <v>14</v>
      </c>
      <c r="D24" s="274"/>
      <c r="E24" s="295"/>
      <c r="F24" s="399"/>
      <c r="G24" s="295"/>
      <c r="H24" s="274"/>
      <c r="I24" s="295"/>
      <c r="J24" s="274">
        <v>12</v>
      </c>
      <c r="K24" s="295">
        <v>6</v>
      </c>
      <c r="L24" s="274">
        <v>2</v>
      </c>
      <c r="M24" s="295">
        <v>1</v>
      </c>
      <c r="N24" s="274"/>
      <c r="O24" s="295"/>
      <c r="P24" s="274"/>
      <c r="Q24" s="295"/>
      <c r="R24" s="274"/>
      <c r="S24" s="295"/>
      <c r="T24" s="274"/>
      <c r="U24" s="295"/>
      <c r="V24" s="274"/>
      <c r="W24" s="295"/>
      <c r="X24" s="274"/>
      <c r="Y24" s="295"/>
      <c r="Z24" s="274"/>
      <c r="AA24" s="295"/>
      <c r="AB24" s="225">
        <f>B24+D24+F25+H24+J24+L24+N24+P24+R24+T24+V24+X24+Z24</f>
        <v>21</v>
      </c>
      <c r="AC24" s="225">
        <f t="shared" si="0"/>
        <v>21</v>
      </c>
      <c r="AD24" s="225">
        <f t="shared" si="1"/>
        <v>42</v>
      </c>
      <c r="AE24" s="89">
        <f>'Quadro 1'!X21</f>
        <v>21</v>
      </c>
      <c r="AF24" s="89">
        <f>'Quadro 1'!Y21</f>
        <v>21</v>
      </c>
      <c r="AG24" s="89">
        <f>'Quadro 1'!Z21</f>
        <v>42</v>
      </c>
    </row>
    <row r="25" spans="1:33" ht="24.95" customHeight="1" x14ac:dyDescent="0.2">
      <c r="A25" s="312" t="s">
        <v>57</v>
      </c>
      <c r="B25" s="306">
        <v>0</v>
      </c>
      <c r="C25" s="307">
        <v>0</v>
      </c>
      <c r="D25" s="274">
        <v>0</v>
      </c>
      <c r="E25" s="295">
        <v>0</v>
      </c>
      <c r="F25" s="274">
        <v>0</v>
      </c>
      <c r="G25" s="295">
        <v>0</v>
      </c>
      <c r="H25" s="274">
        <v>0</v>
      </c>
      <c r="I25" s="295">
        <v>0</v>
      </c>
      <c r="J25" s="274">
        <v>0</v>
      </c>
      <c r="K25" s="295">
        <v>0</v>
      </c>
      <c r="L25" s="274">
        <v>0</v>
      </c>
      <c r="M25" s="295">
        <v>0</v>
      </c>
      <c r="N25" s="274">
        <v>0</v>
      </c>
      <c r="O25" s="295">
        <v>0</v>
      </c>
      <c r="P25" s="274">
        <v>0</v>
      </c>
      <c r="Q25" s="295">
        <v>0</v>
      </c>
      <c r="R25" s="274">
        <v>0</v>
      </c>
      <c r="S25" s="295">
        <v>0</v>
      </c>
      <c r="T25" s="274">
        <v>0</v>
      </c>
      <c r="U25" s="295">
        <v>0</v>
      </c>
      <c r="V25" s="274">
        <v>0</v>
      </c>
      <c r="W25" s="295">
        <v>0</v>
      </c>
      <c r="X25" s="274">
        <v>0</v>
      </c>
      <c r="Y25" s="295">
        <v>0</v>
      </c>
      <c r="Z25" s="274">
        <v>0</v>
      </c>
      <c r="AA25" s="295">
        <v>0</v>
      </c>
      <c r="AB25" s="225" t="e">
        <f>B25+D25+#REF!+H25+J25+L25+N25+P25+R25+T25+V25+X25+Z25</f>
        <v>#REF!</v>
      </c>
      <c r="AC25" s="225">
        <f t="shared" si="0"/>
        <v>0</v>
      </c>
      <c r="AD25" s="225" t="e">
        <f t="shared" si="1"/>
        <v>#REF!</v>
      </c>
      <c r="AE25" s="89">
        <f>'Quadro 1'!X22</f>
        <v>0</v>
      </c>
      <c r="AF25" s="89">
        <f>'Quadro 1'!Y22</f>
        <v>0</v>
      </c>
      <c r="AG25" s="89">
        <f>'Quadro 1'!Z22</f>
        <v>0</v>
      </c>
    </row>
    <row r="26" spans="1:33" ht="24.95" customHeight="1" x14ac:dyDescent="0.2">
      <c r="A26" s="312" t="s">
        <v>58</v>
      </c>
      <c r="B26" s="306"/>
      <c r="C26" s="307"/>
      <c r="D26" s="274"/>
      <c r="E26" s="295"/>
      <c r="F26" s="274"/>
      <c r="G26" s="295"/>
      <c r="H26" s="274"/>
      <c r="I26" s="295"/>
      <c r="J26" s="274"/>
      <c r="K26" s="295"/>
      <c r="L26" s="274"/>
      <c r="M26" s="295"/>
      <c r="N26" s="274"/>
      <c r="O26" s="295"/>
      <c r="P26" s="274"/>
      <c r="Q26" s="295"/>
      <c r="R26" s="274"/>
      <c r="S26" s="295"/>
      <c r="T26" s="274"/>
      <c r="U26" s="295"/>
      <c r="V26" s="274"/>
      <c r="W26" s="295"/>
      <c r="X26" s="274"/>
      <c r="Y26" s="295"/>
      <c r="Z26" s="274"/>
      <c r="AA26" s="295"/>
      <c r="AB26" s="225">
        <f t="shared" si="0"/>
        <v>0</v>
      </c>
      <c r="AC26" s="225">
        <f t="shared" si="0"/>
        <v>0</v>
      </c>
      <c r="AD26" s="225">
        <f t="shared" si="1"/>
        <v>0</v>
      </c>
      <c r="AE26" s="89">
        <f>'Quadro 1'!X23</f>
        <v>0</v>
      </c>
      <c r="AF26" s="89">
        <f>'Quadro 1'!Y23</f>
        <v>0</v>
      </c>
      <c r="AG26" s="89">
        <f>'Quadro 1'!Z23</f>
        <v>0</v>
      </c>
    </row>
    <row r="27" spans="1:33" ht="24.95" customHeight="1" x14ac:dyDescent="0.2">
      <c r="A27" s="312" t="s">
        <v>59</v>
      </c>
      <c r="B27" s="306"/>
      <c r="C27" s="307"/>
      <c r="D27" s="274"/>
      <c r="E27" s="295"/>
      <c r="F27" s="274"/>
      <c r="G27" s="295"/>
      <c r="H27" s="274"/>
      <c r="I27" s="295"/>
      <c r="J27" s="274"/>
      <c r="K27" s="295"/>
      <c r="L27" s="274"/>
      <c r="M27" s="295"/>
      <c r="N27" s="274"/>
      <c r="O27" s="295"/>
      <c r="P27" s="274"/>
      <c r="Q27" s="295"/>
      <c r="R27" s="274"/>
      <c r="S27" s="295"/>
      <c r="T27" s="274"/>
      <c r="U27" s="295"/>
      <c r="V27" s="274"/>
      <c r="W27" s="295"/>
      <c r="X27" s="274"/>
      <c r="Y27" s="295"/>
      <c r="Z27" s="274"/>
      <c r="AA27" s="295"/>
      <c r="AB27" s="225">
        <f t="shared" si="0"/>
        <v>0</v>
      </c>
      <c r="AC27" s="225">
        <f t="shared" si="0"/>
        <v>0</v>
      </c>
      <c r="AD27" s="225">
        <f t="shared" si="1"/>
        <v>0</v>
      </c>
      <c r="AE27" s="89">
        <f>'Quadro 1'!X24</f>
        <v>0</v>
      </c>
      <c r="AF27" s="89">
        <f>'Quadro 1'!Y24</f>
        <v>0</v>
      </c>
      <c r="AG27" s="89">
        <f>'Quadro 1'!Z24</f>
        <v>0</v>
      </c>
    </row>
    <row r="28" spans="1:33" ht="24.95" customHeight="1" x14ac:dyDescent="0.2">
      <c r="A28" s="312" t="s">
        <v>60</v>
      </c>
      <c r="B28" s="306"/>
      <c r="C28" s="307"/>
      <c r="D28" s="274"/>
      <c r="E28" s="295"/>
      <c r="F28" s="274"/>
      <c r="G28" s="295"/>
      <c r="H28" s="274"/>
      <c r="I28" s="295"/>
      <c r="J28" s="274"/>
      <c r="K28" s="295"/>
      <c r="L28" s="274"/>
      <c r="M28" s="295"/>
      <c r="N28" s="274"/>
      <c r="O28" s="295"/>
      <c r="P28" s="274"/>
      <c r="Q28" s="295"/>
      <c r="R28" s="274"/>
      <c r="S28" s="295"/>
      <c r="T28" s="274"/>
      <c r="U28" s="295"/>
      <c r="V28" s="274"/>
      <c r="W28" s="295"/>
      <c r="X28" s="274"/>
      <c r="Y28" s="295"/>
      <c r="Z28" s="274"/>
      <c r="AA28" s="295"/>
      <c r="AB28" s="225">
        <f t="shared" si="0"/>
        <v>0</v>
      </c>
      <c r="AC28" s="225">
        <f t="shared" si="0"/>
        <v>0</v>
      </c>
      <c r="AD28" s="225">
        <f t="shared" si="1"/>
        <v>0</v>
      </c>
      <c r="AE28" s="89">
        <f>'Quadro 1'!X25</f>
        <v>0</v>
      </c>
      <c r="AF28" s="89">
        <f>'Quadro 1'!Y25</f>
        <v>0</v>
      </c>
      <c r="AG28" s="89">
        <f>'Quadro 1'!Z25</f>
        <v>0</v>
      </c>
    </row>
    <row r="29" spans="1:33" ht="24.95" customHeight="1" x14ac:dyDescent="0.2">
      <c r="A29" s="312" t="s">
        <v>61</v>
      </c>
      <c r="B29" s="306"/>
      <c r="C29" s="307"/>
      <c r="D29" s="274"/>
      <c r="E29" s="295"/>
      <c r="F29" s="274"/>
      <c r="G29" s="295"/>
      <c r="H29" s="274"/>
      <c r="I29" s="295"/>
      <c r="J29" s="274"/>
      <c r="K29" s="295"/>
      <c r="L29" s="274"/>
      <c r="M29" s="295"/>
      <c r="N29" s="274"/>
      <c r="O29" s="295"/>
      <c r="P29" s="274"/>
      <c r="Q29" s="295"/>
      <c r="R29" s="274"/>
      <c r="S29" s="295"/>
      <c r="T29" s="274"/>
      <c r="U29" s="295"/>
      <c r="V29" s="274"/>
      <c r="W29" s="295"/>
      <c r="X29" s="274"/>
      <c r="Y29" s="295"/>
      <c r="Z29" s="274"/>
      <c r="AA29" s="295"/>
      <c r="AB29" s="225">
        <f t="shared" si="0"/>
        <v>0</v>
      </c>
      <c r="AC29" s="225">
        <f t="shared" si="0"/>
        <v>0</v>
      </c>
      <c r="AD29" s="225">
        <f t="shared" si="1"/>
        <v>0</v>
      </c>
      <c r="AE29" s="89">
        <f>'Quadro 1'!X26</f>
        <v>0</v>
      </c>
      <c r="AF29" s="89">
        <f>'Quadro 1'!Y26</f>
        <v>0</v>
      </c>
      <c r="AG29" s="89">
        <f>'Quadro 1'!Z26</f>
        <v>0</v>
      </c>
    </row>
    <row r="30" spans="1:33" ht="24.95" customHeight="1" x14ac:dyDescent="0.2">
      <c r="A30" s="312" t="s">
        <v>62</v>
      </c>
      <c r="B30" s="306"/>
      <c r="C30" s="307"/>
      <c r="D30" s="274"/>
      <c r="E30" s="295"/>
      <c r="F30" s="274"/>
      <c r="G30" s="295"/>
      <c r="H30" s="274"/>
      <c r="I30" s="295"/>
      <c r="J30" s="274"/>
      <c r="K30" s="295"/>
      <c r="L30" s="274"/>
      <c r="M30" s="295"/>
      <c r="N30" s="274"/>
      <c r="O30" s="295"/>
      <c r="P30" s="274"/>
      <c r="Q30" s="295"/>
      <c r="R30" s="274"/>
      <c r="S30" s="295"/>
      <c r="T30" s="274"/>
      <c r="U30" s="295"/>
      <c r="V30" s="274"/>
      <c r="W30" s="295"/>
      <c r="X30" s="274"/>
      <c r="Y30" s="295"/>
      <c r="Z30" s="274"/>
      <c r="AA30" s="295"/>
      <c r="AB30" s="225">
        <f t="shared" si="0"/>
        <v>0</v>
      </c>
      <c r="AC30" s="225">
        <f t="shared" si="0"/>
        <v>0</v>
      </c>
      <c r="AD30" s="225">
        <f t="shared" si="1"/>
        <v>0</v>
      </c>
      <c r="AE30" s="89">
        <f>'Quadro 1'!X27</f>
        <v>0</v>
      </c>
      <c r="AF30" s="89">
        <f>'Quadro 1'!Y27</f>
        <v>0</v>
      </c>
      <c r="AG30" s="89">
        <f>'Quadro 1'!Z27</f>
        <v>0</v>
      </c>
    </row>
    <row r="31" spans="1:33" ht="24.95" customHeight="1" x14ac:dyDescent="0.2">
      <c r="A31" s="312" t="s">
        <v>63</v>
      </c>
      <c r="B31" s="306"/>
      <c r="C31" s="307"/>
      <c r="D31" s="274"/>
      <c r="E31" s="295"/>
      <c r="F31" s="274"/>
      <c r="G31" s="295"/>
      <c r="H31" s="274"/>
      <c r="I31" s="295"/>
      <c r="J31" s="274"/>
      <c r="K31" s="295"/>
      <c r="L31" s="274"/>
      <c r="M31" s="295"/>
      <c r="N31" s="274"/>
      <c r="O31" s="295"/>
      <c r="P31" s="274"/>
      <c r="Q31" s="295"/>
      <c r="R31" s="274"/>
      <c r="S31" s="295"/>
      <c r="T31" s="274"/>
      <c r="U31" s="295"/>
      <c r="V31" s="274"/>
      <c r="W31" s="295"/>
      <c r="X31" s="274"/>
      <c r="Y31" s="295"/>
      <c r="Z31" s="274"/>
      <c r="AA31" s="295"/>
      <c r="AB31" s="225">
        <f t="shared" si="0"/>
        <v>0</v>
      </c>
      <c r="AC31" s="225">
        <f t="shared" si="0"/>
        <v>0</v>
      </c>
      <c r="AD31" s="225">
        <f t="shared" si="1"/>
        <v>0</v>
      </c>
      <c r="AE31" s="89">
        <f>'Quadro 1'!X28</f>
        <v>0</v>
      </c>
      <c r="AF31" s="89">
        <f>'Quadro 1'!Y28</f>
        <v>0</v>
      </c>
      <c r="AG31" s="89">
        <f>'Quadro 1'!Z28</f>
        <v>0</v>
      </c>
    </row>
    <row r="32" spans="1:33" ht="24.95" customHeight="1" x14ac:dyDescent="0.2">
      <c r="A32" s="312" t="s">
        <v>64</v>
      </c>
      <c r="B32" s="306"/>
      <c r="C32" s="307"/>
      <c r="D32" s="274"/>
      <c r="E32" s="295"/>
      <c r="F32" s="274"/>
      <c r="G32" s="295"/>
      <c r="H32" s="274"/>
      <c r="I32" s="295"/>
      <c r="J32" s="274"/>
      <c r="K32" s="295"/>
      <c r="L32" s="274"/>
      <c r="M32" s="295"/>
      <c r="N32" s="274"/>
      <c r="O32" s="295"/>
      <c r="P32" s="274"/>
      <c r="Q32" s="295"/>
      <c r="R32" s="274"/>
      <c r="S32" s="295"/>
      <c r="T32" s="274"/>
      <c r="U32" s="295"/>
      <c r="V32" s="274"/>
      <c r="W32" s="295"/>
      <c r="X32" s="274"/>
      <c r="Y32" s="295"/>
      <c r="Z32" s="274"/>
      <c r="AA32" s="295"/>
      <c r="AB32" s="225">
        <f t="shared" si="0"/>
        <v>0</v>
      </c>
      <c r="AC32" s="225">
        <f t="shared" si="0"/>
        <v>0</v>
      </c>
      <c r="AD32" s="225">
        <f t="shared" si="1"/>
        <v>0</v>
      </c>
      <c r="AE32" s="89">
        <f>'Quadro 1'!X29</f>
        <v>0</v>
      </c>
      <c r="AF32" s="89">
        <f>'Quadro 1'!Y29</f>
        <v>0</v>
      </c>
      <c r="AG32" s="89">
        <f>'Quadro 1'!Z29</f>
        <v>0</v>
      </c>
    </row>
    <row r="33" spans="1:33" ht="24.95" customHeight="1" x14ac:dyDescent="0.2">
      <c r="A33" s="312" t="s">
        <v>65</v>
      </c>
      <c r="B33" s="306"/>
      <c r="C33" s="307"/>
      <c r="D33" s="274"/>
      <c r="E33" s="295"/>
      <c r="F33" s="274"/>
      <c r="G33" s="295"/>
      <c r="H33" s="274"/>
      <c r="I33" s="295"/>
      <c r="J33" s="274"/>
      <c r="K33" s="295"/>
      <c r="L33" s="274"/>
      <c r="M33" s="295"/>
      <c r="N33" s="274"/>
      <c r="O33" s="295"/>
      <c r="P33" s="274"/>
      <c r="Q33" s="295"/>
      <c r="R33" s="274"/>
      <c r="S33" s="295"/>
      <c r="T33" s="274"/>
      <c r="U33" s="295"/>
      <c r="V33" s="274"/>
      <c r="W33" s="295"/>
      <c r="X33" s="274"/>
      <c r="Y33" s="295"/>
      <c r="Z33" s="274"/>
      <c r="AA33" s="295"/>
      <c r="AB33" s="225">
        <f t="shared" si="0"/>
        <v>0</v>
      </c>
      <c r="AC33" s="225">
        <f t="shared" si="0"/>
        <v>0</v>
      </c>
      <c r="AD33" s="225">
        <f t="shared" si="1"/>
        <v>0</v>
      </c>
      <c r="AE33" s="89">
        <f>'Quadro 1'!X30</f>
        <v>0</v>
      </c>
      <c r="AF33" s="89">
        <f>'Quadro 1'!Y30</f>
        <v>0</v>
      </c>
      <c r="AG33" s="89">
        <f>'Quadro 1'!Z30</f>
        <v>0</v>
      </c>
    </row>
    <row r="34" spans="1:33" ht="24.95" customHeight="1" x14ac:dyDescent="0.2">
      <c r="A34" s="312" t="s">
        <v>66</v>
      </c>
      <c r="B34" s="306"/>
      <c r="C34" s="307"/>
      <c r="D34" s="274"/>
      <c r="E34" s="295"/>
      <c r="F34" s="274"/>
      <c r="G34" s="295"/>
      <c r="H34" s="274"/>
      <c r="I34" s="295"/>
      <c r="J34" s="274"/>
      <c r="K34" s="295"/>
      <c r="L34" s="274"/>
      <c r="M34" s="295"/>
      <c r="N34" s="274"/>
      <c r="O34" s="295"/>
      <c r="P34" s="274"/>
      <c r="Q34" s="295"/>
      <c r="R34" s="274"/>
      <c r="S34" s="295"/>
      <c r="T34" s="274"/>
      <c r="U34" s="295"/>
      <c r="V34" s="274"/>
      <c r="W34" s="295"/>
      <c r="X34" s="274"/>
      <c r="Y34" s="295"/>
      <c r="Z34" s="274"/>
      <c r="AA34" s="295"/>
      <c r="AB34" s="225">
        <f t="shared" si="0"/>
        <v>0</v>
      </c>
      <c r="AC34" s="225">
        <f t="shared" si="0"/>
        <v>0</v>
      </c>
      <c r="AD34" s="225">
        <f t="shared" si="1"/>
        <v>0</v>
      </c>
      <c r="AE34" s="89">
        <f>'Quadro 1'!X31</f>
        <v>0</v>
      </c>
      <c r="AF34" s="89">
        <f>'Quadro 1'!Y31</f>
        <v>0</v>
      </c>
      <c r="AG34" s="89">
        <f>'Quadro 1'!Z31</f>
        <v>0</v>
      </c>
    </row>
    <row r="35" spans="1:33" ht="24.95" customHeight="1" x14ac:dyDescent="0.2">
      <c r="A35" s="312" t="s">
        <v>67</v>
      </c>
      <c r="B35" s="306"/>
      <c r="C35" s="307"/>
      <c r="D35" s="274"/>
      <c r="E35" s="295"/>
      <c r="F35" s="274"/>
      <c r="G35" s="295"/>
      <c r="H35" s="274"/>
      <c r="I35" s="295"/>
      <c r="J35" s="274"/>
      <c r="K35" s="295"/>
      <c r="L35" s="274"/>
      <c r="M35" s="295"/>
      <c r="N35" s="274"/>
      <c r="O35" s="295"/>
      <c r="P35" s="274"/>
      <c r="Q35" s="295"/>
      <c r="R35" s="274"/>
      <c r="S35" s="295"/>
      <c r="T35" s="274"/>
      <c r="U35" s="295"/>
      <c r="V35" s="274"/>
      <c r="W35" s="295"/>
      <c r="X35" s="274"/>
      <c r="Y35" s="295"/>
      <c r="Z35" s="274"/>
      <c r="AA35" s="295"/>
      <c r="AB35" s="225">
        <f t="shared" si="0"/>
        <v>0</v>
      </c>
      <c r="AC35" s="225">
        <f t="shared" si="0"/>
        <v>0</v>
      </c>
      <c r="AD35" s="225">
        <f t="shared" si="1"/>
        <v>0</v>
      </c>
      <c r="AE35" s="89">
        <f>'Quadro 1'!X32</f>
        <v>0</v>
      </c>
      <c r="AF35" s="89">
        <f>'Quadro 1'!Y32</f>
        <v>0</v>
      </c>
      <c r="AG35" s="89">
        <f>'Quadro 1'!Z32</f>
        <v>0</v>
      </c>
    </row>
    <row r="36" spans="1:33" ht="24.95" customHeight="1" x14ac:dyDescent="0.2">
      <c r="A36" s="312" t="s">
        <v>412</v>
      </c>
      <c r="B36" s="306"/>
      <c r="C36" s="307"/>
      <c r="D36" s="274"/>
      <c r="E36" s="295"/>
      <c r="F36" s="274"/>
      <c r="G36" s="295"/>
      <c r="H36" s="274"/>
      <c r="I36" s="295"/>
      <c r="J36" s="274"/>
      <c r="K36" s="295"/>
      <c r="L36" s="274"/>
      <c r="M36" s="295"/>
      <c r="N36" s="274"/>
      <c r="O36" s="295"/>
      <c r="P36" s="274"/>
      <c r="Q36" s="295"/>
      <c r="R36" s="274"/>
      <c r="S36" s="295"/>
      <c r="T36" s="274"/>
      <c r="U36" s="295"/>
      <c r="V36" s="274"/>
      <c r="W36" s="295"/>
      <c r="X36" s="274"/>
      <c r="Y36" s="295"/>
      <c r="Z36" s="274"/>
      <c r="AA36" s="295"/>
      <c r="AB36" s="225">
        <f t="shared" si="0"/>
        <v>0</v>
      </c>
      <c r="AC36" s="225">
        <f t="shared" si="0"/>
        <v>0</v>
      </c>
      <c r="AD36" s="225">
        <f t="shared" si="1"/>
        <v>0</v>
      </c>
      <c r="AE36" s="89">
        <f>'Quadro 1'!X33</f>
        <v>0</v>
      </c>
      <c r="AF36" s="89">
        <f>'Quadro 1'!Y33</f>
        <v>0</v>
      </c>
      <c r="AG36" s="89">
        <f>'Quadro 1'!Z33</f>
        <v>0</v>
      </c>
    </row>
    <row r="37" spans="1:33" ht="24.95" customHeight="1" x14ac:dyDescent="0.2">
      <c r="A37" s="312" t="s">
        <v>413</v>
      </c>
      <c r="B37" s="306"/>
      <c r="C37" s="307"/>
      <c r="D37" s="274"/>
      <c r="E37" s="295"/>
      <c r="F37" s="274"/>
      <c r="G37" s="295"/>
      <c r="H37" s="274"/>
      <c r="I37" s="295"/>
      <c r="J37" s="274"/>
      <c r="K37" s="295"/>
      <c r="L37" s="274"/>
      <c r="M37" s="295"/>
      <c r="N37" s="274"/>
      <c r="O37" s="295"/>
      <c r="P37" s="274"/>
      <c r="Q37" s="295"/>
      <c r="R37" s="274"/>
      <c r="S37" s="295"/>
      <c r="T37" s="274"/>
      <c r="U37" s="295"/>
      <c r="V37" s="274"/>
      <c r="W37" s="295"/>
      <c r="X37" s="274"/>
      <c r="Y37" s="295"/>
      <c r="Z37" s="274"/>
      <c r="AA37" s="295"/>
      <c r="AB37" s="225">
        <f t="shared" si="0"/>
        <v>0</v>
      </c>
      <c r="AC37" s="225">
        <f t="shared" si="0"/>
        <v>0</v>
      </c>
      <c r="AD37" s="225">
        <f t="shared" si="1"/>
        <v>0</v>
      </c>
      <c r="AE37" s="89">
        <f>'Quadro 1'!X34</f>
        <v>0</v>
      </c>
      <c r="AF37" s="89">
        <f>'Quadro 1'!Y34</f>
        <v>0</v>
      </c>
      <c r="AG37" s="89">
        <f>'Quadro 1'!Z34</f>
        <v>0</v>
      </c>
    </row>
    <row r="38" spans="1:33" ht="24.95" customHeight="1" x14ac:dyDescent="0.2">
      <c r="A38" s="312" t="s">
        <v>414</v>
      </c>
      <c r="B38" s="306"/>
      <c r="C38" s="307"/>
      <c r="D38" s="274"/>
      <c r="E38" s="295"/>
      <c r="F38" s="274"/>
      <c r="G38" s="295"/>
      <c r="H38" s="274"/>
      <c r="I38" s="295"/>
      <c r="J38" s="274"/>
      <c r="K38" s="295"/>
      <c r="L38" s="274"/>
      <c r="M38" s="295"/>
      <c r="N38" s="274"/>
      <c r="O38" s="295"/>
      <c r="P38" s="274"/>
      <c r="Q38" s="295"/>
      <c r="R38" s="274"/>
      <c r="S38" s="295"/>
      <c r="T38" s="274"/>
      <c r="U38" s="295"/>
      <c r="V38" s="274"/>
      <c r="W38" s="295"/>
      <c r="X38" s="274"/>
      <c r="Y38" s="295"/>
      <c r="Z38" s="274"/>
      <c r="AA38" s="295"/>
      <c r="AB38" s="225">
        <f t="shared" si="0"/>
        <v>0</v>
      </c>
      <c r="AC38" s="225">
        <f t="shared" si="0"/>
        <v>0</v>
      </c>
      <c r="AD38" s="225">
        <f t="shared" si="1"/>
        <v>0</v>
      </c>
      <c r="AE38" s="89">
        <f>'Quadro 1'!X35</f>
        <v>0</v>
      </c>
      <c r="AF38" s="89">
        <f>'Quadro 1'!Y35</f>
        <v>0</v>
      </c>
      <c r="AG38" s="89">
        <f>'Quadro 1'!Z35</f>
        <v>0</v>
      </c>
    </row>
    <row r="39" spans="1:33" ht="24.95" customHeight="1" x14ac:dyDescent="0.2">
      <c r="A39" s="312" t="s">
        <v>68</v>
      </c>
      <c r="B39" s="306"/>
      <c r="C39" s="307"/>
      <c r="D39" s="274"/>
      <c r="E39" s="295"/>
      <c r="F39" s="274"/>
      <c r="G39" s="295"/>
      <c r="H39" s="274"/>
      <c r="I39" s="295"/>
      <c r="J39" s="274"/>
      <c r="K39" s="295"/>
      <c r="L39" s="274"/>
      <c r="M39" s="295"/>
      <c r="N39" s="274"/>
      <c r="O39" s="295"/>
      <c r="P39" s="274"/>
      <c r="Q39" s="295"/>
      <c r="R39" s="274"/>
      <c r="S39" s="295"/>
      <c r="T39" s="274"/>
      <c r="U39" s="295"/>
      <c r="V39" s="274"/>
      <c r="W39" s="295"/>
      <c r="X39" s="274"/>
      <c r="Y39" s="295"/>
      <c r="Z39" s="274"/>
      <c r="AA39" s="295"/>
      <c r="AB39" s="225">
        <f t="shared" si="0"/>
        <v>0</v>
      </c>
      <c r="AC39" s="225">
        <f t="shared" si="0"/>
        <v>0</v>
      </c>
      <c r="AD39" s="225">
        <f t="shared" si="1"/>
        <v>0</v>
      </c>
      <c r="AE39" s="89">
        <f>'Quadro 1'!X36</f>
        <v>0</v>
      </c>
      <c r="AF39" s="89">
        <f>'Quadro 1'!Y36</f>
        <v>0</v>
      </c>
      <c r="AG39" s="89">
        <f>'Quadro 1'!Z36</f>
        <v>0</v>
      </c>
    </row>
    <row r="40" spans="1:33" ht="24.95" customHeight="1" x14ac:dyDescent="0.2">
      <c r="A40" s="312" t="s">
        <v>415</v>
      </c>
      <c r="B40" s="306"/>
      <c r="C40" s="307"/>
      <c r="D40" s="274"/>
      <c r="E40" s="295"/>
      <c r="F40" s="274"/>
      <c r="G40" s="295"/>
      <c r="H40" s="274"/>
      <c r="I40" s="295"/>
      <c r="J40" s="274"/>
      <c r="K40" s="295"/>
      <c r="L40" s="274"/>
      <c r="M40" s="295"/>
      <c r="N40" s="274"/>
      <c r="O40" s="295"/>
      <c r="P40" s="274"/>
      <c r="Q40" s="295"/>
      <c r="R40" s="274"/>
      <c r="S40" s="295"/>
      <c r="T40" s="274"/>
      <c r="U40" s="295"/>
      <c r="V40" s="274"/>
      <c r="W40" s="295"/>
      <c r="X40" s="274"/>
      <c r="Y40" s="295"/>
      <c r="Z40" s="274"/>
      <c r="AA40" s="295"/>
      <c r="AB40" s="225">
        <f t="shared" si="0"/>
        <v>0</v>
      </c>
      <c r="AC40" s="225">
        <f t="shared" si="0"/>
        <v>0</v>
      </c>
      <c r="AD40" s="225">
        <f t="shared" si="1"/>
        <v>0</v>
      </c>
      <c r="AE40" s="89">
        <f>'Quadro 1'!X37</f>
        <v>0</v>
      </c>
      <c r="AF40" s="89">
        <f>'Quadro 1'!Y37</f>
        <v>0</v>
      </c>
      <c r="AG40" s="89">
        <f>'Quadro 1'!Z37</f>
        <v>0</v>
      </c>
    </row>
    <row r="41" spans="1:33" ht="24.95" customHeight="1" x14ac:dyDescent="0.2">
      <c r="A41" s="312" t="s">
        <v>416</v>
      </c>
      <c r="B41" s="306"/>
      <c r="C41" s="307"/>
      <c r="D41" s="274"/>
      <c r="E41" s="295"/>
      <c r="F41" s="274"/>
      <c r="G41" s="295"/>
      <c r="H41" s="274"/>
      <c r="I41" s="295"/>
      <c r="J41" s="274"/>
      <c r="K41" s="295"/>
      <c r="L41" s="274"/>
      <c r="M41" s="295"/>
      <c r="N41" s="274"/>
      <c r="O41" s="295"/>
      <c r="P41" s="274"/>
      <c r="Q41" s="295"/>
      <c r="R41" s="274"/>
      <c r="S41" s="295"/>
      <c r="T41" s="274"/>
      <c r="U41" s="295"/>
      <c r="V41" s="274"/>
      <c r="W41" s="295"/>
      <c r="X41" s="274"/>
      <c r="Y41" s="295"/>
      <c r="Z41" s="274"/>
      <c r="AA41" s="295"/>
      <c r="AB41" s="225">
        <f t="shared" si="0"/>
        <v>0</v>
      </c>
      <c r="AC41" s="225">
        <f t="shared" si="0"/>
        <v>0</v>
      </c>
      <c r="AD41" s="225">
        <f t="shared" si="1"/>
        <v>0</v>
      </c>
      <c r="AE41" s="89">
        <f>'Quadro 1'!X38</f>
        <v>0</v>
      </c>
      <c r="AF41" s="89">
        <f>'Quadro 1'!Y38</f>
        <v>0</v>
      </c>
      <c r="AG41" s="89">
        <f>'Quadro 1'!Z38</f>
        <v>0</v>
      </c>
    </row>
    <row r="42" spans="1:33" ht="24.95" customHeight="1" x14ac:dyDescent="0.2">
      <c r="A42" s="312" t="s">
        <v>417</v>
      </c>
      <c r="B42" s="306"/>
      <c r="C42" s="307"/>
      <c r="D42" s="274"/>
      <c r="E42" s="295"/>
      <c r="F42" s="274"/>
      <c r="G42" s="295"/>
      <c r="H42" s="274"/>
      <c r="I42" s="295"/>
      <c r="J42" s="274"/>
      <c r="K42" s="295"/>
      <c r="L42" s="274"/>
      <c r="M42" s="295"/>
      <c r="N42" s="274"/>
      <c r="O42" s="295"/>
      <c r="P42" s="274"/>
      <c r="Q42" s="295"/>
      <c r="R42" s="274"/>
      <c r="S42" s="295"/>
      <c r="T42" s="274"/>
      <c r="U42" s="295"/>
      <c r="V42" s="274"/>
      <c r="W42" s="295"/>
      <c r="X42" s="274"/>
      <c r="Y42" s="295"/>
      <c r="Z42" s="274"/>
      <c r="AA42" s="295"/>
      <c r="AB42" s="225">
        <f t="shared" si="0"/>
        <v>0</v>
      </c>
      <c r="AC42" s="225">
        <f t="shared" si="0"/>
        <v>0</v>
      </c>
      <c r="AD42" s="225">
        <f t="shared" si="1"/>
        <v>0</v>
      </c>
      <c r="AE42" s="89">
        <f>'Quadro 1'!X39</f>
        <v>0</v>
      </c>
      <c r="AF42" s="89">
        <f>'Quadro 1'!Y39</f>
        <v>0</v>
      </c>
      <c r="AG42" s="89">
        <f>'Quadro 1'!Z39</f>
        <v>0</v>
      </c>
    </row>
    <row r="43" spans="1:33" ht="24.95" customHeight="1" x14ac:dyDescent="0.2">
      <c r="A43" s="312" t="s">
        <v>69</v>
      </c>
      <c r="B43" s="306"/>
      <c r="C43" s="307"/>
      <c r="D43" s="274"/>
      <c r="E43" s="295"/>
      <c r="F43" s="274"/>
      <c r="G43" s="295"/>
      <c r="H43" s="274"/>
      <c r="I43" s="295"/>
      <c r="J43" s="274"/>
      <c r="K43" s="295"/>
      <c r="L43" s="274"/>
      <c r="M43" s="295"/>
      <c r="N43" s="274"/>
      <c r="O43" s="295"/>
      <c r="P43" s="274"/>
      <c r="Q43" s="295"/>
      <c r="R43" s="274"/>
      <c r="S43" s="295"/>
      <c r="T43" s="274"/>
      <c r="U43" s="295"/>
      <c r="V43" s="274"/>
      <c r="W43" s="295"/>
      <c r="X43" s="274"/>
      <c r="Y43" s="295"/>
      <c r="Z43" s="274"/>
      <c r="AA43" s="295"/>
      <c r="AB43" s="225">
        <f t="shared" si="0"/>
        <v>0</v>
      </c>
      <c r="AC43" s="225">
        <f t="shared" si="0"/>
        <v>0</v>
      </c>
      <c r="AD43" s="225">
        <f t="shared" si="1"/>
        <v>0</v>
      </c>
      <c r="AE43" s="89">
        <f>'Quadro 1'!X40</f>
        <v>0</v>
      </c>
      <c r="AF43" s="89">
        <f>'Quadro 1'!Y40</f>
        <v>0</v>
      </c>
      <c r="AG43" s="89">
        <f>'Quadro 1'!Z40</f>
        <v>0</v>
      </c>
    </row>
    <row r="44" spans="1:33" ht="24.95" customHeight="1" x14ac:dyDescent="0.2">
      <c r="A44" s="312" t="s">
        <v>70</v>
      </c>
      <c r="B44" s="306"/>
      <c r="C44" s="307"/>
      <c r="D44" s="274"/>
      <c r="E44" s="295"/>
      <c r="F44" s="274"/>
      <c r="G44" s="295"/>
      <c r="H44" s="274"/>
      <c r="I44" s="295"/>
      <c r="J44" s="274"/>
      <c r="K44" s="295"/>
      <c r="L44" s="274"/>
      <c r="M44" s="295"/>
      <c r="N44" s="274"/>
      <c r="O44" s="295"/>
      <c r="P44" s="274"/>
      <c r="Q44" s="295"/>
      <c r="R44" s="274"/>
      <c r="S44" s="295"/>
      <c r="T44" s="274"/>
      <c r="U44" s="295"/>
      <c r="V44" s="274"/>
      <c r="W44" s="295"/>
      <c r="X44" s="274"/>
      <c r="Y44" s="295"/>
      <c r="Z44" s="274"/>
      <c r="AA44" s="295"/>
      <c r="AB44" s="225">
        <f t="shared" si="0"/>
        <v>0</v>
      </c>
      <c r="AC44" s="225">
        <f t="shared" si="0"/>
        <v>0</v>
      </c>
      <c r="AD44" s="225">
        <f t="shared" si="1"/>
        <v>0</v>
      </c>
      <c r="AE44" s="89">
        <f>'Quadro 1'!X41</f>
        <v>0</v>
      </c>
      <c r="AF44" s="89">
        <f>'Quadro 1'!Y41</f>
        <v>0</v>
      </c>
      <c r="AG44" s="89">
        <f>'Quadro 1'!Z41</f>
        <v>0</v>
      </c>
    </row>
    <row r="45" spans="1:33" ht="24.95" customHeight="1" x14ac:dyDescent="0.2">
      <c r="A45" s="312" t="s">
        <v>71</v>
      </c>
      <c r="B45" s="306"/>
      <c r="C45" s="307"/>
      <c r="D45" s="274"/>
      <c r="E45" s="295"/>
      <c r="F45" s="274"/>
      <c r="G45" s="295"/>
      <c r="H45" s="274"/>
      <c r="I45" s="295"/>
      <c r="J45" s="274"/>
      <c r="K45" s="295"/>
      <c r="L45" s="274"/>
      <c r="M45" s="295"/>
      <c r="N45" s="274"/>
      <c r="O45" s="295"/>
      <c r="P45" s="274"/>
      <c r="Q45" s="295"/>
      <c r="R45" s="274"/>
      <c r="S45" s="295"/>
      <c r="T45" s="274"/>
      <c r="U45" s="295"/>
      <c r="V45" s="274"/>
      <c r="W45" s="295"/>
      <c r="X45" s="274"/>
      <c r="Y45" s="295"/>
      <c r="Z45" s="274"/>
      <c r="AA45" s="295"/>
      <c r="AB45" s="225">
        <f t="shared" si="0"/>
        <v>0</v>
      </c>
      <c r="AC45" s="225">
        <f t="shared" si="0"/>
        <v>0</v>
      </c>
      <c r="AD45" s="225">
        <f t="shared" si="1"/>
        <v>0</v>
      </c>
      <c r="AE45" s="89">
        <f>'Quadro 1'!X42</f>
        <v>0</v>
      </c>
      <c r="AF45" s="89">
        <f>'Quadro 1'!Y42</f>
        <v>0</v>
      </c>
      <c r="AG45" s="89">
        <f>'Quadro 1'!Z42</f>
        <v>0</v>
      </c>
    </row>
    <row r="46" spans="1:33" ht="24.95" customHeight="1" x14ac:dyDescent="0.2">
      <c r="A46" s="312" t="s">
        <v>72</v>
      </c>
      <c r="B46" s="306"/>
      <c r="C46" s="307"/>
      <c r="D46" s="274"/>
      <c r="E46" s="295"/>
      <c r="F46" s="274"/>
      <c r="G46" s="295"/>
      <c r="H46" s="274"/>
      <c r="I46" s="295"/>
      <c r="J46" s="274"/>
      <c r="K46" s="295"/>
      <c r="L46" s="274"/>
      <c r="M46" s="295"/>
      <c r="N46" s="274"/>
      <c r="O46" s="295"/>
      <c r="P46" s="274"/>
      <c r="Q46" s="295"/>
      <c r="R46" s="274"/>
      <c r="S46" s="295"/>
      <c r="T46" s="274"/>
      <c r="U46" s="295"/>
      <c r="V46" s="274"/>
      <c r="W46" s="295"/>
      <c r="X46" s="274"/>
      <c r="Y46" s="295"/>
      <c r="Z46" s="274"/>
      <c r="AA46" s="295"/>
      <c r="AB46" s="225">
        <f t="shared" si="0"/>
        <v>0</v>
      </c>
      <c r="AC46" s="225">
        <f t="shared" si="0"/>
        <v>0</v>
      </c>
      <c r="AD46" s="225">
        <f t="shared" si="1"/>
        <v>0</v>
      </c>
      <c r="AE46" s="89">
        <f>'Quadro 1'!X43</f>
        <v>0</v>
      </c>
      <c r="AF46" s="89">
        <f>'Quadro 1'!Y43</f>
        <v>0</v>
      </c>
      <c r="AG46" s="89">
        <f>'Quadro 1'!Z43</f>
        <v>0</v>
      </c>
    </row>
    <row r="47" spans="1:33" ht="24.95" customHeight="1" x14ac:dyDescent="0.2">
      <c r="A47" s="312" t="s">
        <v>73</v>
      </c>
      <c r="B47" s="306"/>
      <c r="C47" s="307"/>
      <c r="D47" s="274"/>
      <c r="E47" s="295"/>
      <c r="F47" s="274"/>
      <c r="G47" s="295"/>
      <c r="H47" s="274"/>
      <c r="I47" s="295"/>
      <c r="J47" s="274"/>
      <c r="K47" s="295"/>
      <c r="L47" s="274"/>
      <c r="M47" s="295"/>
      <c r="N47" s="274"/>
      <c r="O47" s="295"/>
      <c r="P47" s="274"/>
      <c r="Q47" s="295"/>
      <c r="R47" s="274"/>
      <c r="S47" s="295"/>
      <c r="T47" s="274"/>
      <c r="U47" s="295"/>
      <c r="V47" s="274"/>
      <c r="W47" s="295"/>
      <c r="X47" s="274"/>
      <c r="Y47" s="295"/>
      <c r="Z47" s="274"/>
      <c r="AA47" s="295"/>
      <c r="AB47" s="225">
        <f t="shared" si="0"/>
        <v>0</v>
      </c>
      <c r="AC47" s="225">
        <f t="shared" si="0"/>
        <v>0</v>
      </c>
      <c r="AD47" s="225">
        <f t="shared" si="1"/>
        <v>0</v>
      </c>
      <c r="AE47" s="89">
        <f>'Quadro 1'!X44</f>
        <v>0</v>
      </c>
      <c r="AF47" s="89">
        <f>'Quadro 1'!Y44</f>
        <v>0</v>
      </c>
      <c r="AG47" s="89">
        <f>'Quadro 1'!Z44</f>
        <v>0</v>
      </c>
    </row>
    <row r="48" spans="1:33" ht="24.95" customHeight="1" x14ac:dyDescent="0.2">
      <c r="A48" s="312" t="s">
        <v>418</v>
      </c>
      <c r="B48" s="306"/>
      <c r="C48" s="307"/>
      <c r="D48" s="274"/>
      <c r="E48" s="295"/>
      <c r="F48" s="274"/>
      <c r="G48" s="295"/>
      <c r="H48" s="274"/>
      <c r="I48" s="295"/>
      <c r="J48" s="274"/>
      <c r="K48" s="295"/>
      <c r="L48" s="274"/>
      <c r="M48" s="295"/>
      <c r="N48" s="274"/>
      <c r="O48" s="295"/>
      <c r="P48" s="274"/>
      <c r="Q48" s="295"/>
      <c r="R48" s="274"/>
      <c r="S48" s="295"/>
      <c r="T48" s="274"/>
      <c r="U48" s="295"/>
      <c r="V48" s="274"/>
      <c r="W48" s="295"/>
      <c r="X48" s="274"/>
      <c r="Y48" s="295"/>
      <c r="Z48" s="274"/>
      <c r="AA48" s="295"/>
      <c r="AB48" s="225">
        <f t="shared" si="0"/>
        <v>0</v>
      </c>
      <c r="AC48" s="225">
        <f t="shared" si="0"/>
        <v>0</v>
      </c>
      <c r="AD48" s="225">
        <f t="shared" si="1"/>
        <v>0</v>
      </c>
      <c r="AE48" s="89">
        <f>'Quadro 1'!X45</f>
        <v>0</v>
      </c>
      <c r="AF48" s="89">
        <f>'Quadro 1'!Y45</f>
        <v>0</v>
      </c>
      <c r="AG48" s="89">
        <f>'Quadro 1'!Z45</f>
        <v>0</v>
      </c>
    </row>
    <row r="49" spans="1:34" ht="24.95" customHeight="1" x14ac:dyDescent="0.2">
      <c r="A49" s="312" t="s">
        <v>74</v>
      </c>
      <c r="B49" s="306"/>
      <c r="C49" s="307"/>
      <c r="D49" s="274"/>
      <c r="E49" s="295"/>
      <c r="F49" s="274"/>
      <c r="G49" s="295"/>
      <c r="H49" s="274"/>
      <c r="I49" s="295"/>
      <c r="J49" s="274"/>
      <c r="K49" s="295"/>
      <c r="L49" s="274"/>
      <c r="M49" s="295"/>
      <c r="N49" s="274"/>
      <c r="O49" s="295"/>
      <c r="P49" s="274"/>
      <c r="Q49" s="295"/>
      <c r="R49" s="274"/>
      <c r="S49" s="295"/>
      <c r="T49" s="274"/>
      <c r="U49" s="295"/>
      <c r="V49" s="274"/>
      <c r="W49" s="295"/>
      <c r="X49" s="274"/>
      <c r="Y49" s="295"/>
      <c r="Z49" s="274"/>
      <c r="AA49" s="295"/>
      <c r="AB49" s="225">
        <f t="shared" si="0"/>
        <v>0</v>
      </c>
      <c r="AC49" s="225">
        <f t="shared" si="0"/>
        <v>0</v>
      </c>
      <c r="AD49" s="225">
        <f t="shared" si="1"/>
        <v>0</v>
      </c>
      <c r="AE49" s="89">
        <f>'Quadro 1'!X46</f>
        <v>0</v>
      </c>
      <c r="AF49" s="89">
        <f>'Quadro 1'!Y46</f>
        <v>0</v>
      </c>
      <c r="AG49" s="89">
        <f>'Quadro 1'!Z46</f>
        <v>0</v>
      </c>
    </row>
    <row r="50" spans="1:34" s="87" customFormat="1" ht="24.95" customHeight="1" x14ac:dyDescent="0.2">
      <c r="A50" s="312" t="s">
        <v>75</v>
      </c>
      <c r="B50" s="306"/>
      <c r="C50" s="307"/>
      <c r="D50" s="297"/>
      <c r="E50" s="296"/>
      <c r="F50" s="297"/>
      <c r="G50" s="296"/>
      <c r="H50" s="297"/>
      <c r="I50" s="296"/>
      <c r="J50" s="297"/>
      <c r="K50" s="296"/>
      <c r="L50" s="297"/>
      <c r="M50" s="296"/>
      <c r="N50" s="297"/>
      <c r="O50" s="296"/>
      <c r="P50" s="297"/>
      <c r="Q50" s="296"/>
      <c r="R50" s="297"/>
      <c r="S50" s="296"/>
      <c r="T50" s="297"/>
      <c r="U50" s="296"/>
      <c r="V50" s="297"/>
      <c r="W50" s="296"/>
      <c r="X50" s="297"/>
      <c r="Y50" s="296"/>
      <c r="Z50" s="297"/>
      <c r="AA50" s="296"/>
      <c r="AB50" s="226">
        <f t="shared" si="0"/>
        <v>0</v>
      </c>
      <c r="AC50" s="226">
        <f t="shared" si="0"/>
        <v>0</v>
      </c>
      <c r="AD50" s="226">
        <f t="shared" si="1"/>
        <v>0</v>
      </c>
      <c r="AE50" s="89">
        <f>'Quadro 1'!X47</f>
        <v>0</v>
      </c>
      <c r="AF50" s="89">
        <f>'Quadro 1'!Y47</f>
        <v>0</v>
      </c>
      <c r="AG50" s="89">
        <f>'Quadro 1'!Z47</f>
        <v>0</v>
      </c>
    </row>
    <row r="51" spans="1:34" s="87" customFormat="1" ht="12" customHeight="1" x14ac:dyDescent="0.2">
      <c r="A51" s="65" t="s">
        <v>76</v>
      </c>
      <c r="B51" s="227">
        <f t="shared" ref="B51:AC51" si="2">SUM(B7:B50)</f>
        <v>171</v>
      </c>
      <c r="C51" s="227">
        <f t="shared" si="2"/>
        <v>245</v>
      </c>
      <c r="D51" s="227">
        <f t="shared" si="2"/>
        <v>0</v>
      </c>
      <c r="E51" s="227">
        <f t="shared" si="2"/>
        <v>0</v>
      </c>
      <c r="F51" s="227">
        <f t="shared" si="2"/>
        <v>0</v>
      </c>
      <c r="G51" s="227">
        <f t="shared" si="2"/>
        <v>0</v>
      </c>
      <c r="H51" s="227">
        <f t="shared" si="2"/>
        <v>2</v>
      </c>
      <c r="I51" s="227">
        <f t="shared" si="2"/>
        <v>10</v>
      </c>
      <c r="J51" s="227">
        <f t="shared" si="2"/>
        <v>36</v>
      </c>
      <c r="K51" s="227">
        <f t="shared" si="2"/>
        <v>28</v>
      </c>
      <c r="L51" s="227">
        <f t="shared" ref="L51:O51" si="3">SUM(L7:L50)</f>
        <v>16</v>
      </c>
      <c r="M51" s="227">
        <f t="shared" si="3"/>
        <v>10</v>
      </c>
      <c r="N51" s="227">
        <f t="shared" si="3"/>
        <v>1</v>
      </c>
      <c r="O51" s="227">
        <f t="shared" si="3"/>
        <v>3</v>
      </c>
      <c r="P51" s="227">
        <f t="shared" ref="P51:S51" si="4">SUM(P7:P50)</f>
        <v>0</v>
      </c>
      <c r="Q51" s="227">
        <f t="shared" si="4"/>
        <v>0</v>
      </c>
      <c r="R51" s="227">
        <f t="shared" si="4"/>
        <v>0</v>
      </c>
      <c r="S51" s="227">
        <f t="shared" si="4"/>
        <v>0</v>
      </c>
      <c r="T51" s="227">
        <f t="shared" si="2"/>
        <v>0</v>
      </c>
      <c r="U51" s="227">
        <f t="shared" si="2"/>
        <v>0</v>
      </c>
      <c r="V51" s="227">
        <f t="shared" si="2"/>
        <v>0</v>
      </c>
      <c r="W51" s="227">
        <f t="shared" si="2"/>
        <v>0</v>
      </c>
      <c r="X51" s="227">
        <f t="shared" si="2"/>
        <v>0</v>
      </c>
      <c r="Y51" s="227">
        <f t="shared" si="2"/>
        <v>0</v>
      </c>
      <c r="Z51" s="227">
        <f t="shared" si="2"/>
        <v>0</v>
      </c>
      <c r="AA51" s="227">
        <f t="shared" si="2"/>
        <v>0</v>
      </c>
      <c r="AB51" s="227" t="e">
        <f t="shared" si="2"/>
        <v>#REF!</v>
      </c>
      <c r="AC51" s="227">
        <f t="shared" si="2"/>
        <v>296</v>
      </c>
      <c r="AD51" s="227" t="e">
        <f>AB51+AC51</f>
        <v>#REF!</v>
      </c>
    </row>
    <row r="52" spans="1:34" ht="9.9499999999999993" customHeight="1" x14ac:dyDescent="0.2">
      <c r="A52" s="92"/>
      <c r="B52" s="92"/>
      <c r="C52" s="92"/>
      <c r="D52" s="92"/>
      <c r="E52" s="92"/>
      <c r="F52" s="92"/>
      <c r="G52" s="92"/>
      <c r="H52" s="386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>
        <f>'Quadro 1'!X48</f>
        <v>226</v>
      </c>
      <c r="AC52" s="93">
        <f>'Quadro 1'!Y48</f>
        <v>296</v>
      </c>
      <c r="AD52" s="93">
        <f>'Quadro 1'!Z48</f>
        <v>522</v>
      </c>
    </row>
    <row r="53" spans="1:34" s="87" customFormat="1" ht="13.35" customHeight="1" x14ac:dyDescent="0.2">
      <c r="A53" s="330" t="s">
        <v>80</v>
      </c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2"/>
      <c r="AC53" s="332"/>
      <c r="AD53" s="332"/>
    </row>
    <row r="54" spans="1:34" s="87" customFormat="1" ht="13.35" customHeight="1" x14ac:dyDescent="0.3">
      <c r="A54" s="72" t="s">
        <v>419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4" s="87" customFormat="1" ht="13.35" customHeight="1" x14ac:dyDescent="0.2">
      <c r="A55" s="332" t="s">
        <v>202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2"/>
      <c r="AC55" s="332"/>
      <c r="AD55" s="332"/>
    </row>
    <row r="56" spans="1:34" s="87" customFormat="1" ht="19.5" customHeight="1" x14ac:dyDescent="0.2">
      <c r="A56" s="487" t="s">
        <v>203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487"/>
      <c r="S56" s="487"/>
      <c r="T56" s="487"/>
      <c r="U56" s="487"/>
      <c r="V56" s="487"/>
      <c r="W56" s="487"/>
      <c r="X56" s="487"/>
      <c r="Y56" s="487"/>
      <c r="Z56" s="487"/>
      <c r="AA56" s="487"/>
      <c r="AB56" s="487"/>
      <c r="AC56" s="487"/>
      <c r="AD56" s="332"/>
    </row>
    <row r="57" spans="1:34" s="87" customFormat="1" ht="16.5" customHeight="1" x14ac:dyDescent="0.2">
      <c r="A57" s="487" t="s">
        <v>476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487"/>
      <c r="S57" s="487"/>
      <c r="T57" s="487"/>
      <c r="U57" s="487"/>
      <c r="V57" s="487"/>
      <c r="W57" s="487"/>
      <c r="X57" s="487"/>
      <c r="Y57" s="487"/>
      <c r="Z57" s="487"/>
      <c r="AA57" s="487"/>
      <c r="AB57" s="487"/>
      <c r="AC57" s="487"/>
      <c r="AD57" s="487"/>
    </row>
    <row r="58" spans="1:34" s="87" customFormat="1" ht="13.35" customHeight="1" x14ac:dyDescent="0.2">
      <c r="A58" s="488" t="s">
        <v>424</v>
      </c>
      <c r="B58" s="488"/>
      <c r="C58" s="488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  <c r="U58" s="488"/>
      <c r="V58" s="488"/>
      <c r="W58" s="488"/>
      <c r="X58" s="488"/>
      <c r="Y58" s="488"/>
      <c r="Z58" s="488"/>
      <c r="AA58" s="488"/>
      <c r="AB58" s="488"/>
      <c r="AC58" s="488"/>
      <c r="AD58" s="488"/>
    </row>
    <row r="59" spans="1:34" s="87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4" s="87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4" s="87" customFormat="1" ht="26.45" customHeight="1" x14ac:dyDescent="0.3">
      <c r="A61" s="403" t="s">
        <v>420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51"/>
      <c r="Y61" s="51"/>
      <c r="Z61" s="51"/>
      <c r="AA61" s="51"/>
      <c r="AB61" s="51"/>
      <c r="AC61" s="51"/>
      <c r="AD61" s="51"/>
    </row>
    <row r="62" spans="1:34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</row>
    <row r="63" spans="1:34" x14ac:dyDescent="0.3">
      <c r="A63" s="53"/>
      <c r="AD63" s="94"/>
    </row>
  </sheetData>
  <sheetProtection algorithmName="SHA-512" hashValue="JsJK+J8HCRgK65hPWBncTLF5vYeWaCx/qIQoYzPvJyOvW8Yu3HkDn1IFv6lb/HyC6sQZ3NEedWkpbKxNrpvEJQ==" saltValue="ArMVsVLsiNlcXYVt2qa5Ew==" spinCount="100000" sheet="1" selectLockedCells="1"/>
  <mergeCells count="33"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L3:M3"/>
    <mergeCell ref="N3:O3"/>
    <mergeCell ref="P3:Q3"/>
    <mergeCell ref="R3:S3"/>
    <mergeCell ref="A1:AA1"/>
  </mergeCells>
  <phoneticPr fontId="42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16" activePane="bottomRight" state="frozen"/>
      <selection activeCell="B1" sqref="B1"/>
      <selection pane="topRight" activeCell="B1" sqref="B1"/>
      <selection pane="bottomLeft" activeCell="B1" sqref="B1"/>
      <selection pane="bottomRight" activeCell="J14" sqref="J14"/>
    </sheetView>
  </sheetViews>
  <sheetFormatPr defaultColWidth="9.140625" defaultRowHeight="15" x14ac:dyDescent="0.2"/>
  <cols>
    <col min="1" max="1" width="26.85546875" style="56" customWidth="1"/>
    <col min="2" max="11" width="8.7109375" style="56" customWidth="1"/>
    <col min="12" max="13" width="8.7109375" style="80" customWidth="1"/>
    <col min="14" max="14" width="8.7109375" style="56" customWidth="1"/>
    <col min="15" max="15" width="9.140625" style="84"/>
    <col min="16" max="16384" width="9.140625" style="56"/>
  </cols>
  <sheetData>
    <row r="1" spans="1:15" ht="39.950000000000003" customHeight="1" x14ac:dyDescent="0.2">
      <c r="A1" s="463" t="s">
        <v>457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56"/>
    </row>
    <row r="2" spans="1:15" s="58" customFormat="1" ht="30" customHeight="1" x14ac:dyDescent="0.2">
      <c r="A2" s="458" t="s">
        <v>460</v>
      </c>
      <c r="B2" s="458" t="s">
        <v>458</v>
      </c>
      <c r="C2" s="458"/>
      <c r="D2" s="458" t="s">
        <v>459</v>
      </c>
      <c r="E2" s="458"/>
      <c r="F2" s="458" t="s">
        <v>204</v>
      </c>
      <c r="G2" s="458"/>
      <c r="H2" s="458" t="s">
        <v>205</v>
      </c>
      <c r="I2" s="458"/>
      <c r="J2" s="458" t="s">
        <v>206</v>
      </c>
      <c r="K2" s="458"/>
      <c r="L2" s="458" t="s">
        <v>40</v>
      </c>
      <c r="M2" s="458"/>
      <c r="N2" s="458" t="s">
        <v>40</v>
      </c>
    </row>
    <row r="3" spans="1:15" s="58" customFormat="1" ht="15" customHeight="1" x14ac:dyDescent="0.2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458"/>
    </row>
    <row r="4" spans="1:15" s="58" customFormat="1" ht="24.95" customHeight="1" x14ac:dyDescent="0.2">
      <c r="A4" s="312" t="s">
        <v>43</v>
      </c>
      <c r="B4" s="288"/>
      <c r="C4" s="289"/>
      <c r="D4" s="288"/>
      <c r="E4" s="289"/>
      <c r="F4" s="288"/>
      <c r="G4" s="289"/>
      <c r="H4" s="288"/>
      <c r="I4" s="289"/>
      <c r="J4" s="288"/>
      <c r="K4" s="289"/>
      <c r="L4" s="231">
        <f>B4+D4+F4+H4+J4</f>
        <v>0</v>
      </c>
      <c r="M4" s="231">
        <f>C4+E4+G4+I4+K4</f>
        <v>0</v>
      </c>
      <c r="N4" s="231">
        <f>L4+M4</f>
        <v>0</v>
      </c>
    </row>
    <row r="5" spans="1:15" s="58" customFormat="1" ht="24.95" customHeight="1" x14ac:dyDescent="0.2">
      <c r="A5" s="312" t="s">
        <v>407</v>
      </c>
      <c r="B5" s="290"/>
      <c r="C5" s="291"/>
      <c r="D5" s="290"/>
      <c r="E5" s="291"/>
      <c r="F5" s="290"/>
      <c r="G5" s="291"/>
      <c r="H5" s="290"/>
      <c r="I5" s="291"/>
      <c r="J5" s="290"/>
      <c r="K5" s="291"/>
      <c r="L5" s="232">
        <f t="shared" ref="L5:M47" si="0">B5+D5+F5+H5+J5</f>
        <v>0</v>
      </c>
      <c r="M5" s="232">
        <f t="shared" si="0"/>
        <v>0</v>
      </c>
      <c r="N5" s="232">
        <f t="shared" ref="N5:N47" si="1">L5+M5</f>
        <v>0</v>
      </c>
    </row>
    <row r="6" spans="1:15" s="58" customFormat="1" ht="24.95" customHeight="1" x14ac:dyDescent="0.2">
      <c r="A6" s="312" t="s">
        <v>408</v>
      </c>
      <c r="B6" s="290"/>
      <c r="C6" s="291"/>
      <c r="D6" s="290"/>
      <c r="E6" s="291"/>
      <c r="F6" s="290"/>
      <c r="G6" s="291"/>
      <c r="H6" s="290"/>
      <c r="I6" s="291"/>
      <c r="J6" s="290"/>
      <c r="K6" s="291"/>
      <c r="L6" s="232">
        <f t="shared" si="0"/>
        <v>0</v>
      </c>
      <c r="M6" s="232">
        <f t="shared" si="0"/>
        <v>0</v>
      </c>
      <c r="N6" s="232">
        <f t="shared" si="1"/>
        <v>0</v>
      </c>
    </row>
    <row r="7" spans="1:15" s="58" customFormat="1" ht="24.95" customHeight="1" x14ac:dyDescent="0.2">
      <c r="A7" s="312" t="s">
        <v>409</v>
      </c>
      <c r="B7" s="290"/>
      <c r="C7" s="291"/>
      <c r="D7" s="290"/>
      <c r="E7" s="291"/>
      <c r="F7" s="290"/>
      <c r="G7" s="291"/>
      <c r="H7" s="290"/>
      <c r="I7" s="291"/>
      <c r="J7" s="290"/>
      <c r="K7" s="291"/>
      <c r="L7" s="232">
        <f t="shared" si="0"/>
        <v>0</v>
      </c>
      <c r="M7" s="232">
        <f t="shared" si="0"/>
        <v>0</v>
      </c>
      <c r="N7" s="232">
        <f t="shared" si="1"/>
        <v>0</v>
      </c>
    </row>
    <row r="8" spans="1:15" s="58" customFormat="1" ht="24.95" customHeight="1" x14ac:dyDescent="0.2">
      <c r="A8" s="312" t="s">
        <v>410</v>
      </c>
      <c r="B8" s="290"/>
      <c r="C8" s="291"/>
      <c r="D8" s="290"/>
      <c r="E8" s="291"/>
      <c r="F8" s="290"/>
      <c r="G8" s="291"/>
      <c r="H8" s="290"/>
      <c r="I8" s="291"/>
      <c r="J8" s="290"/>
      <c r="K8" s="291"/>
      <c r="L8" s="232">
        <f t="shared" si="0"/>
        <v>0</v>
      </c>
      <c r="M8" s="232">
        <f t="shared" si="0"/>
        <v>0</v>
      </c>
      <c r="N8" s="232">
        <f t="shared" si="1"/>
        <v>0</v>
      </c>
    </row>
    <row r="9" spans="1:15" s="58" customFormat="1" ht="24.95" customHeight="1" x14ac:dyDescent="0.2">
      <c r="A9" s="312" t="s">
        <v>411</v>
      </c>
      <c r="B9" s="290"/>
      <c r="C9" s="291"/>
      <c r="D9" s="290"/>
      <c r="E9" s="291"/>
      <c r="F9" s="290"/>
      <c r="G9" s="291"/>
      <c r="H9" s="290"/>
      <c r="I9" s="291"/>
      <c r="J9" s="290"/>
      <c r="K9" s="291"/>
      <c r="L9" s="232">
        <f t="shared" si="0"/>
        <v>0</v>
      </c>
      <c r="M9" s="232">
        <f t="shared" si="0"/>
        <v>0</v>
      </c>
      <c r="N9" s="232">
        <f t="shared" si="1"/>
        <v>0</v>
      </c>
    </row>
    <row r="10" spans="1:15" s="58" customFormat="1" ht="24.95" customHeight="1" x14ac:dyDescent="0.2">
      <c r="A10" s="312" t="s">
        <v>44</v>
      </c>
      <c r="B10" s="290">
        <v>0.58333333333333337</v>
      </c>
      <c r="C10" s="291">
        <v>3.4166666666666665</v>
      </c>
      <c r="D10" s="290"/>
      <c r="E10" s="291"/>
      <c r="F10" s="290">
        <v>0.41666666666666669</v>
      </c>
      <c r="G10" s="291">
        <v>0.47916666666666669</v>
      </c>
      <c r="H10" s="290"/>
      <c r="I10" s="291">
        <v>2.1041666666666665</v>
      </c>
      <c r="J10" s="290"/>
      <c r="K10" s="291"/>
      <c r="L10" s="232">
        <f t="shared" si="0"/>
        <v>1</v>
      </c>
      <c r="M10" s="232">
        <f t="shared" si="0"/>
        <v>6</v>
      </c>
      <c r="N10" s="232">
        <f t="shared" si="1"/>
        <v>7</v>
      </c>
    </row>
    <row r="11" spans="1:15" s="58" customFormat="1" ht="24.95" customHeight="1" x14ac:dyDescent="0.2">
      <c r="A11" s="312" t="s">
        <v>45</v>
      </c>
      <c r="B11" s="290">
        <v>8.3333333333333329E-2</v>
      </c>
      <c r="C11" s="291">
        <v>1.0208333333333333</v>
      </c>
      <c r="D11" s="290"/>
      <c r="E11" s="291"/>
      <c r="F11" s="290">
        <v>0.85416666666666663</v>
      </c>
      <c r="G11" s="291">
        <v>0.375</v>
      </c>
      <c r="H11" s="290">
        <v>0.95833333333333337</v>
      </c>
      <c r="I11" s="291">
        <v>0.66666666666666663</v>
      </c>
      <c r="J11" s="290"/>
      <c r="K11" s="291"/>
      <c r="L11" s="232">
        <f t="shared" si="0"/>
        <v>1.8958333333333335</v>
      </c>
      <c r="M11" s="232">
        <f t="shared" si="0"/>
        <v>2.0625</v>
      </c>
      <c r="N11" s="232">
        <f t="shared" si="1"/>
        <v>3.9583333333333335</v>
      </c>
    </row>
    <row r="12" spans="1:15" s="58" customFormat="1" ht="24.95" customHeight="1" x14ac:dyDescent="0.2">
      <c r="A12" s="312" t="s">
        <v>46</v>
      </c>
      <c r="B12" s="290">
        <v>14.9375</v>
      </c>
      <c r="C12" s="291">
        <v>1.125</v>
      </c>
      <c r="D12" s="290"/>
      <c r="E12" s="291"/>
      <c r="F12" s="290">
        <v>1.8125</v>
      </c>
      <c r="G12" s="291">
        <v>0.5</v>
      </c>
      <c r="H12" s="290">
        <v>3.6666666666666665</v>
      </c>
      <c r="I12" s="291">
        <v>0.35416666666666669</v>
      </c>
      <c r="J12" s="290"/>
      <c r="K12" s="291"/>
      <c r="L12" s="232">
        <f t="shared" si="0"/>
        <v>20.416666666666668</v>
      </c>
      <c r="M12" s="232">
        <f t="shared" si="0"/>
        <v>1.9791666666666667</v>
      </c>
      <c r="N12" s="232">
        <f t="shared" si="1"/>
        <v>22.395833333333336</v>
      </c>
    </row>
    <row r="13" spans="1:15" s="58" customFormat="1" ht="24.95" customHeight="1" x14ac:dyDescent="0.2">
      <c r="A13" s="312" t="s">
        <v>47</v>
      </c>
      <c r="B13" s="290"/>
      <c r="C13" s="291"/>
      <c r="D13" s="290"/>
      <c r="E13" s="291"/>
      <c r="F13" s="290"/>
      <c r="G13" s="291"/>
      <c r="H13" s="290"/>
      <c r="I13" s="291"/>
      <c r="J13" s="290"/>
      <c r="K13" s="291"/>
      <c r="L13" s="232">
        <f t="shared" si="0"/>
        <v>0</v>
      </c>
      <c r="M13" s="232">
        <f t="shared" si="0"/>
        <v>0</v>
      </c>
      <c r="N13" s="232">
        <f t="shared" si="1"/>
        <v>0</v>
      </c>
    </row>
    <row r="14" spans="1:15" s="58" customFormat="1" ht="24.95" customHeight="1" x14ac:dyDescent="0.2">
      <c r="A14" s="312" t="s">
        <v>48</v>
      </c>
      <c r="B14" s="290"/>
      <c r="C14" s="291"/>
      <c r="D14" s="290"/>
      <c r="E14" s="291"/>
      <c r="F14" s="290"/>
      <c r="G14" s="291"/>
      <c r="H14" s="290">
        <v>0.6875</v>
      </c>
      <c r="I14" s="291"/>
      <c r="J14" s="290"/>
      <c r="K14" s="291"/>
      <c r="L14" s="232">
        <f t="shared" si="0"/>
        <v>0.6875</v>
      </c>
      <c r="M14" s="232">
        <f t="shared" si="0"/>
        <v>0</v>
      </c>
      <c r="N14" s="232">
        <f t="shared" si="1"/>
        <v>0.6875</v>
      </c>
    </row>
    <row r="15" spans="1:15" s="58" customFormat="1" ht="24.95" customHeight="1" x14ac:dyDescent="0.2">
      <c r="A15" s="312" t="s">
        <v>49</v>
      </c>
      <c r="B15" s="290"/>
      <c r="C15" s="291"/>
      <c r="D15" s="290"/>
      <c r="E15" s="291"/>
      <c r="F15" s="290"/>
      <c r="G15" s="291"/>
      <c r="H15" s="290"/>
      <c r="I15" s="291"/>
      <c r="J15" s="290"/>
      <c r="K15" s="291"/>
      <c r="L15" s="232">
        <f t="shared" si="0"/>
        <v>0</v>
      </c>
      <c r="M15" s="232">
        <f t="shared" si="0"/>
        <v>0</v>
      </c>
      <c r="N15" s="232">
        <f t="shared" si="1"/>
        <v>0</v>
      </c>
    </row>
    <row r="16" spans="1:15" s="58" customFormat="1" ht="24.95" customHeight="1" x14ac:dyDescent="0.2">
      <c r="A16" s="312" t="s">
        <v>50</v>
      </c>
      <c r="B16" s="290"/>
      <c r="C16" s="291"/>
      <c r="D16" s="290"/>
      <c r="E16" s="291"/>
      <c r="F16" s="290"/>
      <c r="G16" s="291"/>
      <c r="H16" s="290"/>
      <c r="I16" s="291"/>
      <c r="J16" s="290"/>
      <c r="K16" s="291"/>
      <c r="L16" s="232">
        <f t="shared" si="0"/>
        <v>0</v>
      </c>
      <c r="M16" s="232">
        <f t="shared" si="0"/>
        <v>0</v>
      </c>
      <c r="N16" s="232">
        <f t="shared" si="1"/>
        <v>0</v>
      </c>
    </row>
    <row r="17" spans="1:14" s="58" customFormat="1" ht="24.95" customHeight="1" x14ac:dyDescent="0.2">
      <c r="A17" s="312" t="s">
        <v>469</v>
      </c>
      <c r="B17" s="290"/>
      <c r="C17" s="291"/>
      <c r="D17" s="290"/>
      <c r="E17" s="291"/>
      <c r="F17" s="290"/>
      <c r="G17" s="291"/>
      <c r="H17" s="290"/>
      <c r="I17" s="291"/>
      <c r="J17" s="290"/>
      <c r="K17" s="291"/>
      <c r="L17" s="232">
        <f t="shared" si="0"/>
        <v>0</v>
      </c>
      <c r="M17" s="232">
        <f t="shared" si="0"/>
        <v>0</v>
      </c>
      <c r="N17" s="232">
        <f t="shared" si="1"/>
        <v>0</v>
      </c>
    </row>
    <row r="18" spans="1:14" s="58" customFormat="1" ht="24.95" customHeight="1" x14ac:dyDescent="0.2">
      <c r="A18" s="312" t="s">
        <v>53</v>
      </c>
      <c r="B18" s="290"/>
      <c r="C18" s="291"/>
      <c r="D18" s="290"/>
      <c r="E18" s="291"/>
      <c r="F18" s="290"/>
      <c r="G18" s="291"/>
      <c r="H18" s="290"/>
      <c r="I18" s="291"/>
      <c r="J18" s="290"/>
      <c r="K18" s="291"/>
      <c r="L18" s="232">
        <f t="shared" si="0"/>
        <v>0</v>
      </c>
      <c r="M18" s="232">
        <f t="shared" si="0"/>
        <v>0</v>
      </c>
      <c r="N18" s="232">
        <f t="shared" si="1"/>
        <v>0</v>
      </c>
    </row>
    <row r="19" spans="1:14" s="58" customFormat="1" ht="24.95" customHeight="1" x14ac:dyDescent="0.2">
      <c r="A19" s="312" t="s">
        <v>54</v>
      </c>
      <c r="B19" s="290"/>
      <c r="C19" s="291"/>
      <c r="D19" s="290"/>
      <c r="E19" s="291"/>
      <c r="F19" s="290"/>
      <c r="G19" s="291"/>
      <c r="H19" s="290"/>
      <c r="I19" s="291"/>
      <c r="J19" s="290"/>
      <c r="K19" s="291"/>
      <c r="L19" s="232">
        <f t="shared" si="0"/>
        <v>0</v>
      </c>
      <c r="M19" s="232">
        <f t="shared" si="0"/>
        <v>0</v>
      </c>
      <c r="N19" s="232">
        <f t="shared" si="1"/>
        <v>0</v>
      </c>
    </row>
    <row r="20" spans="1:14" s="58" customFormat="1" ht="24.95" customHeight="1" x14ac:dyDescent="0.2">
      <c r="A20" s="312" t="s">
        <v>55</v>
      </c>
      <c r="B20" s="290"/>
      <c r="C20" s="291"/>
      <c r="D20" s="290"/>
      <c r="E20" s="291"/>
      <c r="F20" s="290"/>
      <c r="G20" s="291"/>
      <c r="H20" s="290"/>
      <c r="I20" s="291"/>
      <c r="J20" s="290"/>
      <c r="K20" s="291"/>
      <c r="L20" s="232">
        <f t="shared" si="0"/>
        <v>0</v>
      </c>
      <c r="M20" s="232">
        <f t="shared" si="0"/>
        <v>0</v>
      </c>
      <c r="N20" s="232">
        <f t="shared" si="1"/>
        <v>0</v>
      </c>
    </row>
    <row r="21" spans="1:14" s="58" customFormat="1" ht="24.95" customHeight="1" x14ac:dyDescent="0.2">
      <c r="A21" s="312" t="s">
        <v>56</v>
      </c>
      <c r="B21" s="290"/>
      <c r="C21" s="291"/>
      <c r="D21" s="290"/>
      <c r="E21" s="291"/>
      <c r="F21" s="290"/>
      <c r="G21" s="291"/>
      <c r="H21" s="290"/>
      <c r="I21" s="291"/>
      <c r="J21" s="290"/>
      <c r="K21" s="291"/>
      <c r="L21" s="232">
        <f t="shared" si="0"/>
        <v>0</v>
      </c>
      <c r="M21" s="232">
        <f t="shared" si="0"/>
        <v>0</v>
      </c>
      <c r="N21" s="232">
        <f t="shared" si="1"/>
        <v>0</v>
      </c>
    </row>
    <row r="22" spans="1:14" s="58" customFormat="1" ht="24.95" customHeight="1" x14ac:dyDescent="0.2">
      <c r="A22" s="312" t="s">
        <v>57</v>
      </c>
      <c r="B22" s="290"/>
      <c r="C22" s="291"/>
      <c r="D22" s="290"/>
      <c r="E22" s="291"/>
      <c r="F22" s="290"/>
      <c r="G22" s="291"/>
      <c r="H22" s="290"/>
      <c r="I22" s="291"/>
      <c r="J22" s="290"/>
      <c r="K22" s="291"/>
      <c r="L22" s="232">
        <f t="shared" si="0"/>
        <v>0</v>
      </c>
      <c r="M22" s="232">
        <f t="shared" si="0"/>
        <v>0</v>
      </c>
      <c r="N22" s="232">
        <f t="shared" si="1"/>
        <v>0</v>
      </c>
    </row>
    <row r="23" spans="1:14" s="58" customFormat="1" ht="24.95" customHeight="1" x14ac:dyDescent="0.2">
      <c r="A23" s="312" t="s">
        <v>58</v>
      </c>
      <c r="B23" s="290"/>
      <c r="C23" s="291"/>
      <c r="D23" s="290"/>
      <c r="E23" s="291"/>
      <c r="F23" s="290"/>
      <c r="G23" s="291"/>
      <c r="H23" s="290"/>
      <c r="I23" s="291"/>
      <c r="J23" s="290"/>
      <c r="K23" s="291"/>
      <c r="L23" s="232">
        <f t="shared" si="0"/>
        <v>0</v>
      </c>
      <c r="M23" s="232">
        <f t="shared" si="0"/>
        <v>0</v>
      </c>
      <c r="N23" s="232">
        <f t="shared" si="1"/>
        <v>0</v>
      </c>
    </row>
    <row r="24" spans="1:14" s="58" customFormat="1" ht="24.95" customHeight="1" x14ac:dyDescent="0.2">
      <c r="A24" s="312" t="s">
        <v>59</v>
      </c>
      <c r="B24" s="290"/>
      <c r="C24" s="291"/>
      <c r="D24" s="290"/>
      <c r="E24" s="291"/>
      <c r="F24" s="290"/>
      <c r="G24" s="291"/>
      <c r="H24" s="290"/>
      <c r="I24" s="291"/>
      <c r="J24" s="290"/>
      <c r="K24" s="291"/>
      <c r="L24" s="232">
        <f t="shared" si="0"/>
        <v>0</v>
      </c>
      <c r="M24" s="232">
        <f t="shared" si="0"/>
        <v>0</v>
      </c>
      <c r="N24" s="232">
        <f t="shared" si="1"/>
        <v>0</v>
      </c>
    </row>
    <row r="25" spans="1:14" s="58" customFormat="1" ht="24.95" customHeight="1" x14ac:dyDescent="0.2">
      <c r="A25" s="312" t="s">
        <v>60</v>
      </c>
      <c r="B25" s="290"/>
      <c r="C25" s="291"/>
      <c r="D25" s="290"/>
      <c r="E25" s="291"/>
      <c r="F25" s="290"/>
      <c r="G25" s="291"/>
      <c r="H25" s="290"/>
      <c r="I25" s="291"/>
      <c r="J25" s="290"/>
      <c r="K25" s="291"/>
      <c r="L25" s="232">
        <f t="shared" si="0"/>
        <v>0</v>
      </c>
      <c r="M25" s="232">
        <f t="shared" si="0"/>
        <v>0</v>
      </c>
      <c r="N25" s="232">
        <f t="shared" si="1"/>
        <v>0</v>
      </c>
    </row>
    <row r="26" spans="1:14" s="58" customFormat="1" ht="24.95" customHeight="1" x14ac:dyDescent="0.2">
      <c r="A26" s="312" t="s">
        <v>61</v>
      </c>
      <c r="B26" s="290"/>
      <c r="C26" s="291"/>
      <c r="D26" s="290"/>
      <c r="E26" s="291"/>
      <c r="F26" s="290"/>
      <c r="G26" s="291"/>
      <c r="H26" s="290"/>
      <c r="I26" s="291"/>
      <c r="J26" s="290"/>
      <c r="K26" s="291"/>
      <c r="L26" s="232">
        <f t="shared" si="0"/>
        <v>0</v>
      </c>
      <c r="M26" s="232">
        <f t="shared" si="0"/>
        <v>0</v>
      </c>
      <c r="N26" s="232">
        <f t="shared" si="1"/>
        <v>0</v>
      </c>
    </row>
    <row r="27" spans="1:14" s="58" customFormat="1" ht="24.95" customHeight="1" x14ac:dyDescent="0.2">
      <c r="A27" s="312" t="s">
        <v>62</v>
      </c>
      <c r="B27" s="290"/>
      <c r="C27" s="291"/>
      <c r="D27" s="290"/>
      <c r="E27" s="291"/>
      <c r="F27" s="290"/>
      <c r="G27" s="291"/>
      <c r="H27" s="290"/>
      <c r="I27" s="291"/>
      <c r="J27" s="290"/>
      <c r="K27" s="291"/>
      <c r="L27" s="232">
        <f t="shared" si="0"/>
        <v>0</v>
      </c>
      <c r="M27" s="232">
        <f t="shared" si="0"/>
        <v>0</v>
      </c>
      <c r="N27" s="232">
        <f t="shared" si="1"/>
        <v>0</v>
      </c>
    </row>
    <row r="28" spans="1:14" s="58" customFormat="1" ht="24.95" customHeight="1" x14ac:dyDescent="0.2">
      <c r="A28" s="312" t="s">
        <v>63</v>
      </c>
      <c r="B28" s="290"/>
      <c r="C28" s="291"/>
      <c r="D28" s="290"/>
      <c r="E28" s="291"/>
      <c r="F28" s="290"/>
      <c r="G28" s="291"/>
      <c r="H28" s="290"/>
      <c r="I28" s="291"/>
      <c r="J28" s="290"/>
      <c r="K28" s="291"/>
      <c r="L28" s="232">
        <f t="shared" si="0"/>
        <v>0</v>
      </c>
      <c r="M28" s="232">
        <f t="shared" si="0"/>
        <v>0</v>
      </c>
      <c r="N28" s="232">
        <f t="shared" si="1"/>
        <v>0</v>
      </c>
    </row>
    <row r="29" spans="1:14" s="58" customFormat="1" ht="24.95" customHeight="1" x14ac:dyDescent="0.2">
      <c r="A29" s="312" t="s">
        <v>64</v>
      </c>
      <c r="B29" s="290"/>
      <c r="C29" s="291"/>
      <c r="D29" s="290"/>
      <c r="E29" s="291"/>
      <c r="F29" s="290"/>
      <c r="G29" s="291"/>
      <c r="H29" s="290"/>
      <c r="I29" s="291"/>
      <c r="J29" s="290"/>
      <c r="K29" s="291"/>
      <c r="L29" s="232">
        <f t="shared" si="0"/>
        <v>0</v>
      </c>
      <c r="M29" s="232">
        <f t="shared" si="0"/>
        <v>0</v>
      </c>
      <c r="N29" s="232">
        <f t="shared" si="1"/>
        <v>0</v>
      </c>
    </row>
    <row r="30" spans="1:14" s="58" customFormat="1" ht="24.95" customHeight="1" x14ac:dyDescent="0.2">
      <c r="A30" s="312" t="s">
        <v>65</v>
      </c>
      <c r="B30" s="290"/>
      <c r="C30" s="291"/>
      <c r="D30" s="290"/>
      <c r="E30" s="291"/>
      <c r="F30" s="290"/>
      <c r="G30" s="291"/>
      <c r="H30" s="290"/>
      <c r="I30" s="291"/>
      <c r="J30" s="290"/>
      <c r="K30" s="291"/>
      <c r="L30" s="232">
        <f t="shared" si="0"/>
        <v>0</v>
      </c>
      <c r="M30" s="232">
        <f t="shared" si="0"/>
        <v>0</v>
      </c>
      <c r="N30" s="232">
        <f t="shared" si="1"/>
        <v>0</v>
      </c>
    </row>
    <row r="31" spans="1:14" s="58" customFormat="1" ht="24.95" customHeight="1" x14ac:dyDescent="0.2">
      <c r="A31" s="312" t="s">
        <v>66</v>
      </c>
      <c r="B31" s="290"/>
      <c r="C31" s="291"/>
      <c r="D31" s="290"/>
      <c r="E31" s="291"/>
      <c r="F31" s="290"/>
      <c r="G31" s="291"/>
      <c r="H31" s="290"/>
      <c r="I31" s="291"/>
      <c r="J31" s="290"/>
      <c r="K31" s="291"/>
      <c r="L31" s="232">
        <f t="shared" si="0"/>
        <v>0</v>
      </c>
      <c r="M31" s="232">
        <f t="shared" si="0"/>
        <v>0</v>
      </c>
      <c r="N31" s="232">
        <f t="shared" si="1"/>
        <v>0</v>
      </c>
    </row>
    <row r="32" spans="1:14" s="58" customFormat="1" ht="24.95" customHeight="1" x14ac:dyDescent="0.2">
      <c r="A32" s="312" t="s">
        <v>67</v>
      </c>
      <c r="B32" s="290"/>
      <c r="C32" s="291"/>
      <c r="D32" s="290"/>
      <c r="E32" s="291"/>
      <c r="F32" s="290"/>
      <c r="G32" s="291"/>
      <c r="H32" s="290"/>
      <c r="I32" s="291"/>
      <c r="J32" s="290"/>
      <c r="K32" s="291"/>
      <c r="L32" s="232">
        <f t="shared" si="0"/>
        <v>0</v>
      </c>
      <c r="M32" s="232">
        <f t="shared" si="0"/>
        <v>0</v>
      </c>
      <c r="N32" s="232">
        <f t="shared" si="1"/>
        <v>0</v>
      </c>
    </row>
    <row r="33" spans="1:14" s="58" customFormat="1" ht="24.95" customHeight="1" x14ac:dyDescent="0.2">
      <c r="A33" s="312" t="s">
        <v>412</v>
      </c>
      <c r="B33" s="290"/>
      <c r="C33" s="291"/>
      <c r="D33" s="290"/>
      <c r="E33" s="291"/>
      <c r="F33" s="290"/>
      <c r="G33" s="291"/>
      <c r="H33" s="290"/>
      <c r="I33" s="291"/>
      <c r="J33" s="290"/>
      <c r="K33" s="291"/>
      <c r="L33" s="232">
        <f t="shared" si="0"/>
        <v>0</v>
      </c>
      <c r="M33" s="232">
        <f t="shared" si="0"/>
        <v>0</v>
      </c>
      <c r="N33" s="232">
        <f t="shared" si="1"/>
        <v>0</v>
      </c>
    </row>
    <row r="34" spans="1:14" s="58" customFormat="1" ht="24.95" customHeight="1" x14ac:dyDescent="0.2">
      <c r="A34" s="312" t="s">
        <v>413</v>
      </c>
      <c r="B34" s="290"/>
      <c r="C34" s="291"/>
      <c r="D34" s="290"/>
      <c r="E34" s="291"/>
      <c r="F34" s="290"/>
      <c r="G34" s="291"/>
      <c r="H34" s="290"/>
      <c r="I34" s="291"/>
      <c r="J34" s="290"/>
      <c r="K34" s="291"/>
      <c r="L34" s="232">
        <f t="shared" si="0"/>
        <v>0</v>
      </c>
      <c r="M34" s="232">
        <f t="shared" si="0"/>
        <v>0</v>
      </c>
      <c r="N34" s="232">
        <f t="shared" si="1"/>
        <v>0</v>
      </c>
    </row>
    <row r="35" spans="1:14" s="58" customFormat="1" ht="24.95" customHeight="1" x14ac:dyDescent="0.2">
      <c r="A35" s="312" t="s">
        <v>414</v>
      </c>
      <c r="B35" s="290"/>
      <c r="C35" s="291"/>
      <c r="D35" s="290"/>
      <c r="E35" s="291"/>
      <c r="F35" s="290"/>
      <c r="G35" s="291"/>
      <c r="H35" s="290"/>
      <c r="I35" s="291"/>
      <c r="J35" s="290"/>
      <c r="K35" s="291"/>
      <c r="L35" s="232">
        <f t="shared" si="0"/>
        <v>0</v>
      </c>
      <c r="M35" s="232">
        <f t="shared" si="0"/>
        <v>0</v>
      </c>
      <c r="N35" s="232">
        <f t="shared" si="1"/>
        <v>0</v>
      </c>
    </row>
    <row r="36" spans="1:14" s="58" customFormat="1" ht="24.95" customHeight="1" x14ac:dyDescent="0.2">
      <c r="A36" s="312" t="s">
        <v>68</v>
      </c>
      <c r="B36" s="290"/>
      <c r="C36" s="291"/>
      <c r="D36" s="290"/>
      <c r="E36" s="291"/>
      <c r="F36" s="290"/>
      <c r="G36" s="291"/>
      <c r="H36" s="290"/>
      <c r="I36" s="291"/>
      <c r="J36" s="290"/>
      <c r="K36" s="291"/>
      <c r="L36" s="232">
        <f t="shared" si="0"/>
        <v>0</v>
      </c>
      <c r="M36" s="232">
        <f t="shared" si="0"/>
        <v>0</v>
      </c>
      <c r="N36" s="232">
        <f t="shared" si="1"/>
        <v>0</v>
      </c>
    </row>
    <row r="37" spans="1:14" s="58" customFormat="1" ht="24.95" customHeight="1" x14ac:dyDescent="0.2">
      <c r="A37" s="312" t="s">
        <v>415</v>
      </c>
      <c r="B37" s="290"/>
      <c r="C37" s="291"/>
      <c r="D37" s="290"/>
      <c r="E37" s="291"/>
      <c r="F37" s="290"/>
      <c r="G37" s="291"/>
      <c r="H37" s="290"/>
      <c r="I37" s="291"/>
      <c r="J37" s="290"/>
      <c r="K37" s="291"/>
      <c r="L37" s="232">
        <f t="shared" si="0"/>
        <v>0</v>
      </c>
      <c r="M37" s="232">
        <f t="shared" si="0"/>
        <v>0</v>
      </c>
      <c r="N37" s="232">
        <f t="shared" si="1"/>
        <v>0</v>
      </c>
    </row>
    <row r="38" spans="1:14" s="58" customFormat="1" ht="24.95" customHeight="1" x14ac:dyDescent="0.2">
      <c r="A38" s="312" t="s">
        <v>416</v>
      </c>
      <c r="B38" s="290"/>
      <c r="C38" s="291"/>
      <c r="D38" s="290"/>
      <c r="E38" s="291"/>
      <c r="F38" s="290"/>
      <c r="G38" s="291"/>
      <c r="H38" s="290"/>
      <c r="I38" s="291"/>
      <c r="J38" s="290"/>
      <c r="K38" s="291"/>
      <c r="L38" s="232">
        <f t="shared" si="0"/>
        <v>0</v>
      </c>
      <c r="M38" s="232">
        <f t="shared" si="0"/>
        <v>0</v>
      </c>
      <c r="N38" s="232">
        <f t="shared" si="1"/>
        <v>0</v>
      </c>
    </row>
    <row r="39" spans="1:14" s="58" customFormat="1" ht="24.95" customHeight="1" x14ac:dyDescent="0.2">
      <c r="A39" s="312" t="s">
        <v>417</v>
      </c>
      <c r="B39" s="290"/>
      <c r="C39" s="291"/>
      <c r="D39" s="290"/>
      <c r="E39" s="291"/>
      <c r="F39" s="290"/>
      <c r="G39" s="291"/>
      <c r="H39" s="290"/>
      <c r="I39" s="291"/>
      <c r="J39" s="290"/>
      <c r="K39" s="291"/>
      <c r="L39" s="232">
        <f t="shared" si="0"/>
        <v>0</v>
      </c>
      <c r="M39" s="232">
        <f t="shared" si="0"/>
        <v>0</v>
      </c>
      <c r="N39" s="232">
        <f t="shared" si="1"/>
        <v>0</v>
      </c>
    </row>
    <row r="40" spans="1:14" s="58" customFormat="1" ht="24.95" customHeight="1" x14ac:dyDescent="0.2">
      <c r="A40" s="312" t="s">
        <v>69</v>
      </c>
      <c r="B40" s="290"/>
      <c r="C40" s="291"/>
      <c r="D40" s="290"/>
      <c r="E40" s="291"/>
      <c r="F40" s="290"/>
      <c r="G40" s="291"/>
      <c r="H40" s="290"/>
      <c r="I40" s="291"/>
      <c r="J40" s="290"/>
      <c r="K40" s="291"/>
      <c r="L40" s="232">
        <f t="shared" si="0"/>
        <v>0</v>
      </c>
      <c r="M40" s="232">
        <f t="shared" si="0"/>
        <v>0</v>
      </c>
      <c r="N40" s="232">
        <f t="shared" si="1"/>
        <v>0</v>
      </c>
    </row>
    <row r="41" spans="1:14" s="58" customFormat="1" ht="24.95" customHeight="1" x14ac:dyDescent="0.2">
      <c r="A41" s="312" t="s">
        <v>70</v>
      </c>
      <c r="B41" s="290"/>
      <c r="C41" s="291"/>
      <c r="D41" s="290"/>
      <c r="E41" s="291"/>
      <c r="F41" s="290"/>
      <c r="G41" s="291"/>
      <c r="H41" s="290"/>
      <c r="I41" s="291"/>
      <c r="J41" s="290"/>
      <c r="K41" s="291"/>
      <c r="L41" s="232">
        <f t="shared" si="0"/>
        <v>0</v>
      </c>
      <c r="M41" s="232">
        <f t="shared" si="0"/>
        <v>0</v>
      </c>
      <c r="N41" s="232">
        <f t="shared" si="1"/>
        <v>0</v>
      </c>
    </row>
    <row r="42" spans="1:14" s="58" customFormat="1" ht="24.95" customHeight="1" x14ac:dyDescent="0.2">
      <c r="A42" s="312" t="s">
        <v>71</v>
      </c>
      <c r="B42" s="290"/>
      <c r="C42" s="291"/>
      <c r="D42" s="290"/>
      <c r="E42" s="291"/>
      <c r="F42" s="290"/>
      <c r="G42" s="291"/>
      <c r="H42" s="290"/>
      <c r="I42" s="291"/>
      <c r="J42" s="290"/>
      <c r="K42" s="291"/>
      <c r="L42" s="232">
        <f t="shared" si="0"/>
        <v>0</v>
      </c>
      <c r="M42" s="232">
        <f t="shared" si="0"/>
        <v>0</v>
      </c>
      <c r="N42" s="232">
        <f t="shared" si="1"/>
        <v>0</v>
      </c>
    </row>
    <row r="43" spans="1:14" s="58" customFormat="1" ht="24.95" customHeight="1" x14ac:dyDescent="0.2">
      <c r="A43" s="312" t="s">
        <v>72</v>
      </c>
      <c r="B43" s="290"/>
      <c r="C43" s="291"/>
      <c r="D43" s="290"/>
      <c r="E43" s="291"/>
      <c r="F43" s="290"/>
      <c r="G43" s="291"/>
      <c r="H43" s="290"/>
      <c r="I43" s="291"/>
      <c r="J43" s="290"/>
      <c r="K43" s="291"/>
      <c r="L43" s="232">
        <f t="shared" si="0"/>
        <v>0</v>
      </c>
      <c r="M43" s="232">
        <f t="shared" si="0"/>
        <v>0</v>
      </c>
      <c r="N43" s="232">
        <f t="shared" si="1"/>
        <v>0</v>
      </c>
    </row>
    <row r="44" spans="1:14" s="58" customFormat="1" ht="24.95" customHeight="1" x14ac:dyDescent="0.2">
      <c r="A44" s="312" t="s">
        <v>73</v>
      </c>
      <c r="B44" s="290"/>
      <c r="C44" s="291"/>
      <c r="D44" s="290"/>
      <c r="E44" s="291"/>
      <c r="F44" s="290"/>
      <c r="G44" s="291"/>
      <c r="H44" s="290"/>
      <c r="I44" s="291"/>
      <c r="J44" s="290"/>
      <c r="K44" s="291"/>
      <c r="L44" s="232">
        <f t="shared" si="0"/>
        <v>0</v>
      </c>
      <c r="M44" s="232">
        <f t="shared" si="0"/>
        <v>0</v>
      </c>
      <c r="N44" s="232">
        <f t="shared" si="1"/>
        <v>0</v>
      </c>
    </row>
    <row r="45" spans="1:14" s="58" customFormat="1" ht="24.95" customHeight="1" x14ac:dyDescent="0.2">
      <c r="A45" s="312" t="s">
        <v>418</v>
      </c>
      <c r="B45" s="290"/>
      <c r="C45" s="291"/>
      <c r="D45" s="290"/>
      <c r="E45" s="291"/>
      <c r="F45" s="290"/>
      <c r="G45" s="291"/>
      <c r="H45" s="290"/>
      <c r="I45" s="291"/>
      <c r="J45" s="290"/>
      <c r="K45" s="291"/>
      <c r="L45" s="232">
        <f t="shared" si="0"/>
        <v>0</v>
      </c>
      <c r="M45" s="232">
        <f t="shared" si="0"/>
        <v>0</v>
      </c>
      <c r="N45" s="232">
        <f t="shared" si="1"/>
        <v>0</v>
      </c>
    </row>
    <row r="46" spans="1:14" s="58" customFormat="1" ht="24.95" customHeight="1" x14ac:dyDescent="0.2">
      <c r="A46" s="312" t="s">
        <v>74</v>
      </c>
      <c r="B46" s="290"/>
      <c r="C46" s="291"/>
      <c r="D46" s="290"/>
      <c r="E46" s="291"/>
      <c r="F46" s="290"/>
      <c r="G46" s="291"/>
      <c r="H46" s="290"/>
      <c r="I46" s="291"/>
      <c r="J46" s="290"/>
      <c r="K46" s="291"/>
      <c r="L46" s="232">
        <f t="shared" si="0"/>
        <v>0</v>
      </c>
      <c r="M46" s="232">
        <f t="shared" si="0"/>
        <v>0</v>
      </c>
      <c r="N46" s="232">
        <f t="shared" si="1"/>
        <v>0</v>
      </c>
    </row>
    <row r="47" spans="1:14" s="58" customFormat="1" ht="24.95" customHeight="1" x14ac:dyDescent="0.2">
      <c r="A47" s="312" t="s">
        <v>75</v>
      </c>
      <c r="B47" s="292"/>
      <c r="C47" s="293"/>
      <c r="D47" s="292"/>
      <c r="E47" s="293"/>
      <c r="F47" s="292"/>
      <c r="G47" s="293"/>
      <c r="H47" s="292"/>
      <c r="I47" s="293"/>
      <c r="J47" s="292"/>
      <c r="K47" s="293"/>
      <c r="L47" s="233">
        <f t="shared" si="0"/>
        <v>0</v>
      </c>
      <c r="M47" s="233">
        <f t="shared" si="0"/>
        <v>0</v>
      </c>
      <c r="N47" s="233">
        <f t="shared" si="1"/>
        <v>0</v>
      </c>
    </row>
    <row r="48" spans="1:14" s="58" customFormat="1" ht="15" customHeight="1" x14ac:dyDescent="0.2">
      <c r="A48" s="57" t="s">
        <v>76</v>
      </c>
      <c r="B48" s="234">
        <f t="shared" ref="B48:K48" si="2">SUM(B4:B47)</f>
        <v>15.604166666666666</v>
      </c>
      <c r="C48" s="234">
        <f t="shared" si="2"/>
        <v>5.5625</v>
      </c>
      <c r="D48" s="234">
        <f t="shared" si="2"/>
        <v>0</v>
      </c>
      <c r="E48" s="234">
        <f t="shared" si="2"/>
        <v>0</v>
      </c>
      <c r="F48" s="234">
        <f t="shared" si="2"/>
        <v>3.083333333333333</v>
      </c>
      <c r="G48" s="234">
        <f t="shared" si="2"/>
        <v>1.3541666666666667</v>
      </c>
      <c r="H48" s="234">
        <f t="shared" si="2"/>
        <v>5.3125</v>
      </c>
      <c r="I48" s="234">
        <f t="shared" si="2"/>
        <v>3.1249999999999996</v>
      </c>
      <c r="J48" s="234">
        <f t="shared" si="2"/>
        <v>0</v>
      </c>
      <c r="K48" s="234">
        <f t="shared" si="2"/>
        <v>0</v>
      </c>
      <c r="L48" s="234">
        <f>SUM(L4:L47)</f>
        <v>24</v>
      </c>
      <c r="M48" s="234">
        <f>SUM(M4:M47)</f>
        <v>10.041666666666666</v>
      </c>
      <c r="N48" s="234">
        <f>L48+M48</f>
        <v>34.041666666666664</v>
      </c>
    </row>
    <row r="49" spans="1:15" s="58" customFormat="1" ht="9.9499999999999993" customHeight="1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96"/>
    </row>
    <row r="50" spans="1:15" s="52" customFormat="1" ht="13.35" customHeight="1" x14ac:dyDescent="0.2">
      <c r="A50" s="50" t="s">
        <v>80</v>
      </c>
      <c r="B50" s="333"/>
      <c r="C50" s="333"/>
      <c r="D50" s="333"/>
      <c r="L50" s="97"/>
      <c r="M50" s="97"/>
    </row>
    <row r="51" spans="1:15" s="52" customFormat="1" ht="13.35" customHeight="1" x14ac:dyDescent="0.2">
      <c r="A51" s="50" t="s">
        <v>510</v>
      </c>
      <c r="L51" s="97"/>
      <c r="M51" s="97"/>
    </row>
    <row r="52" spans="1:15" s="52" customFormat="1" ht="13.35" customHeight="1" x14ac:dyDescent="0.2">
      <c r="A52" s="52" t="s">
        <v>511</v>
      </c>
      <c r="L52" s="97"/>
      <c r="M52" s="97"/>
    </row>
    <row r="53" spans="1:15" s="52" customFormat="1" ht="13.35" customHeight="1" x14ac:dyDescent="0.2">
      <c r="A53" s="52" t="s">
        <v>465</v>
      </c>
      <c r="L53" s="97"/>
      <c r="M53" s="97"/>
    </row>
    <row r="54" spans="1:15" s="52" customFormat="1" ht="13.35" customHeight="1" x14ac:dyDescent="0.3">
      <c r="A54" s="52" t="s">
        <v>503</v>
      </c>
      <c r="H54" s="51"/>
      <c r="I54" s="51"/>
      <c r="J54" s="51"/>
      <c r="K54" s="51"/>
      <c r="L54" s="51"/>
      <c r="M54" s="51"/>
    </row>
    <row r="55" spans="1:15" s="52" customFormat="1" ht="13.35" customHeight="1" x14ac:dyDescent="0.3">
      <c r="A55" s="52" t="s">
        <v>81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5" s="52" customFormat="1" ht="26.45" customHeight="1" x14ac:dyDescent="0.2">
      <c r="A56" s="403" t="s">
        <v>420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O56" s="91"/>
    </row>
    <row r="57" spans="1:15" s="52" customFormat="1" ht="13.5" x14ac:dyDescent="0.2">
      <c r="L57" s="97"/>
      <c r="M57" s="97"/>
    </row>
    <row r="58" spans="1:15" x14ac:dyDescent="0.2">
      <c r="O58" s="56"/>
    </row>
    <row r="59" spans="1:15" x14ac:dyDescent="0.2">
      <c r="O59" s="56"/>
    </row>
    <row r="60" spans="1:15" x14ac:dyDescent="0.2">
      <c r="O60" s="56"/>
    </row>
  </sheetData>
  <sheetProtection algorithmName="SHA-512" hashValue="7ZXlh16xVDiwF/S1aVkCOxBueS5yNwHyvtW8Z9VtfW3WClGZVAQig+pq3qZv9Z49cvrt25n42h2mliVHphyAjQ==" saltValue="ggFiaYx3NARAAFUQk/C1l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38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5" x14ac:dyDescent="0.3"/>
  <cols>
    <col min="1" max="1" width="30.7109375" style="54" customWidth="1"/>
    <col min="2" max="5" width="14" style="54" customWidth="1"/>
    <col min="6" max="7" width="14" style="79" customWidth="1"/>
    <col min="8" max="8" width="14" style="56" customWidth="1"/>
    <col min="9" max="13" width="6.7109375" style="54" customWidth="1"/>
    <col min="14" max="16384" width="9.140625" style="54"/>
  </cols>
  <sheetData>
    <row r="1" spans="1:8" ht="39.950000000000003" customHeight="1" x14ac:dyDescent="0.3">
      <c r="A1" s="452" t="s">
        <v>461</v>
      </c>
      <c r="B1" s="452"/>
      <c r="C1" s="452"/>
      <c r="D1" s="452"/>
      <c r="E1" s="452"/>
      <c r="F1" s="452"/>
      <c r="G1" s="452"/>
      <c r="H1" s="452"/>
    </row>
    <row r="2" spans="1:8" s="46" customFormat="1" ht="15" customHeight="1" x14ac:dyDescent="0.15">
      <c r="A2" s="458" t="s">
        <v>207</v>
      </c>
      <c r="B2" s="458" t="s">
        <v>208</v>
      </c>
      <c r="C2" s="458"/>
      <c r="D2" s="458" t="s">
        <v>464</v>
      </c>
      <c r="E2" s="458"/>
      <c r="F2" s="458" t="s">
        <v>40</v>
      </c>
      <c r="G2" s="458"/>
      <c r="H2" s="458" t="s">
        <v>40</v>
      </c>
    </row>
    <row r="3" spans="1:8" s="46" customFormat="1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458"/>
    </row>
    <row r="4" spans="1:8" s="46" customFormat="1" ht="24.95" customHeight="1" x14ac:dyDescent="0.15">
      <c r="A4" s="312" t="s">
        <v>43</v>
      </c>
      <c r="B4" s="288"/>
      <c r="C4" s="289"/>
      <c r="D4" s="288"/>
      <c r="E4" s="289"/>
      <c r="F4" s="231">
        <f>B4+D4</f>
        <v>0</v>
      </c>
      <c r="G4" s="231">
        <f>C4+E4</f>
        <v>0</v>
      </c>
      <c r="H4" s="231">
        <f>F4+G4</f>
        <v>0</v>
      </c>
    </row>
    <row r="5" spans="1:8" s="46" customFormat="1" ht="24.95" customHeight="1" x14ac:dyDescent="0.15">
      <c r="A5" s="312" t="s">
        <v>407</v>
      </c>
      <c r="B5" s="290"/>
      <c r="C5" s="291"/>
      <c r="D5" s="290"/>
      <c r="E5" s="291"/>
      <c r="F5" s="232">
        <f t="shared" ref="F5:G47" si="0">B5+D5</f>
        <v>0</v>
      </c>
      <c r="G5" s="232">
        <f t="shared" si="0"/>
        <v>0</v>
      </c>
      <c r="H5" s="232">
        <f t="shared" ref="H5:H47" si="1">F5+G5</f>
        <v>0</v>
      </c>
    </row>
    <row r="6" spans="1:8" s="46" customFormat="1" ht="24.95" customHeight="1" x14ac:dyDescent="0.15">
      <c r="A6" s="312" t="s">
        <v>408</v>
      </c>
      <c r="B6" s="290"/>
      <c r="C6" s="291"/>
      <c r="D6" s="290"/>
      <c r="E6" s="291"/>
      <c r="F6" s="232">
        <f t="shared" si="0"/>
        <v>0</v>
      </c>
      <c r="G6" s="232">
        <f t="shared" si="0"/>
        <v>0</v>
      </c>
      <c r="H6" s="232">
        <f t="shared" si="1"/>
        <v>0</v>
      </c>
    </row>
    <row r="7" spans="1:8" s="46" customFormat="1" ht="24.95" customHeight="1" x14ac:dyDescent="0.15">
      <c r="A7" s="312" t="s">
        <v>409</v>
      </c>
      <c r="B7" s="290"/>
      <c r="C7" s="291"/>
      <c r="D7" s="290"/>
      <c r="E7" s="291"/>
      <c r="F7" s="232">
        <f t="shared" si="0"/>
        <v>0</v>
      </c>
      <c r="G7" s="232">
        <f t="shared" si="0"/>
        <v>0</v>
      </c>
      <c r="H7" s="232">
        <f t="shared" si="1"/>
        <v>0</v>
      </c>
    </row>
    <row r="8" spans="1:8" s="46" customFormat="1" ht="24.95" customHeight="1" x14ac:dyDescent="0.15">
      <c r="A8" s="312" t="s">
        <v>410</v>
      </c>
      <c r="B8" s="290"/>
      <c r="C8" s="291"/>
      <c r="D8" s="290"/>
      <c r="E8" s="291"/>
      <c r="F8" s="232">
        <f t="shared" si="0"/>
        <v>0</v>
      </c>
      <c r="G8" s="232">
        <f t="shared" si="0"/>
        <v>0</v>
      </c>
      <c r="H8" s="232">
        <f t="shared" si="1"/>
        <v>0</v>
      </c>
    </row>
    <row r="9" spans="1:8" s="46" customFormat="1" ht="24.95" customHeight="1" x14ac:dyDescent="0.15">
      <c r="A9" s="312" t="s">
        <v>411</v>
      </c>
      <c r="B9" s="290"/>
      <c r="C9" s="291"/>
      <c r="D9" s="290"/>
      <c r="E9" s="291"/>
      <c r="F9" s="232">
        <f t="shared" si="0"/>
        <v>0</v>
      </c>
      <c r="G9" s="232">
        <f t="shared" si="0"/>
        <v>0</v>
      </c>
      <c r="H9" s="232">
        <f t="shared" si="1"/>
        <v>0</v>
      </c>
    </row>
    <row r="10" spans="1:8" s="46" customFormat="1" ht="24.95" customHeight="1" x14ac:dyDescent="0.15">
      <c r="A10" s="312" t="s">
        <v>44</v>
      </c>
      <c r="B10" s="290"/>
      <c r="C10" s="291"/>
      <c r="D10" s="290"/>
      <c r="E10" s="291"/>
      <c r="F10" s="232">
        <f t="shared" si="0"/>
        <v>0</v>
      </c>
      <c r="G10" s="232">
        <f t="shared" si="0"/>
        <v>0</v>
      </c>
      <c r="H10" s="232">
        <f t="shared" si="1"/>
        <v>0</v>
      </c>
    </row>
    <row r="11" spans="1:8" s="46" customFormat="1" ht="24.95" customHeight="1" x14ac:dyDescent="0.15">
      <c r="A11" s="312" t="s">
        <v>45</v>
      </c>
      <c r="B11" s="290"/>
      <c r="C11" s="291"/>
      <c r="D11" s="290"/>
      <c r="E11" s="291"/>
      <c r="F11" s="232">
        <f t="shared" si="0"/>
        <v>0</v>
      </c>
      <c r="G11" s="232">
        <f t="shared" si="0"/>
        <v>0</v>
      </c>
      <c r="H11" s="232">
        <f t="shared" si="1"/>
        <v>0</v>
      </c>
    </row>
    <row r="12" spans="1:8" s="46" customFormat="1" ht="24.95" customHeight="1" x14ac:dyDescent="0.15">
      <c r="A12" s="312" t="s">
        <v>46</v>
      </c>
      <c r="B12" s="290"/>
      <c r="C12" s="291"/>
      <c r="D12" s="290"/>
      <c r="E12" s="291"/>
      <c r="F12" s="232">
        <f t="shared" si="0"/>
        <v>0</v>
      </c>
      <c r="G12" s="232">
        <f t="shared" si="0"/>
        <v>0</v>
      </c>
      <c r="H12" s="232">
        <f t="shared" si="1"/>
        <v>0</v>
      </c>
    </row>
    <row r="13" spans="1:8" s="46" customFormat="1" ht="24.95" customHeight="1" x14ac:dyDescent="0.15">
      <c r="A13" s="312" t="s">
        <v>47</v>
      </c>
      <c r="B13" s="290"/>
      <c r="C13" s="291"/>
      <c r="D13" s="290"/>
      <c r="E13" s="291"/>
      <c r="F13" s="232">
        <f t="shared" si="0"/>
        <v>0</v>
      </c>
      <c r="G13" s="232">
        <f t="shared" si="0"/>
        <v>0</v>
      </c>
      <c r="H13" s="232">
        <f t="shared" si="1"/>
        <v>0</v>
      </c>
    </row>
    <row r="14" spans="1:8" s="46" customFormat="1" ht="24.95" customHeight="1" x14ac:dyDescent="0.15">
      <c r="A14" s="312" t="s">
        <v>48</v>
      </c>
      <c r="B14" s="290"/>
      <c r="C14" s="291"/>
      <c r="D14" s="290"/>
      <c r="E14" s="291"/>
      <c r="F14" s="232">
        <f t="shared" si="0"/>
        <v>0</v>
      </c>
      <c r="G14" s="232">
        <f t="shared" si="0"/>
        <v>0</v>
      </c>
      <c r="H14" s="232">
        <f t="shared" si="1"/>
        <v>0</v>
      </c>
    </row>
    <row r="15" spans="1:8" s="46" customFormat="1" ht="24.95" customHeight="1" x14ac:dyDescent="0.15">
      <c r="A15" s="312" t="s">
        <v>49</v>
      </c>
      <c r="B15" s="290"/>
      <c r="C15" s="291"/>
      <c r="D15" s="290"/>
      <c r="E15" s="291"/>
      <c r="F15" s="232">
        <f t="shared" si="0"/>
        <v>0</v>
      </c>
      <c r="G15" s="232">
        <f t="shared" si="0"/>
        <v>0</v>
      </c>
      <c r="H15" s="232">
        <f t="shared" si="1"/>
        <v>0</v>
      </c>
    </row>
    <row r="16" spans="1:8" s="46" customFormat="1" ht="24.95" customHeight="1" x14ac:dyDescent="0.15">
      <c r="A16" s="312" t="s">
        <v>50</v>
      </c>
      <c r="B16" s="290"/>
      <c r="C16" s="291"/>
      <c r="D16" s="290"/>
      <c r="E16" s="291"/>
      <c r="F16" s="232">
        <f t="shared" si="0"/>
        <v>0</v>
      </c>
      <c r="G16" s="232">
        <f t="shared" si="0"/>
        <v>0</v>
      </c>
      <c r="H16" s="232">
        <f t="shared" si="1"/>
        <v>0</v>
      </c>
    </row>
    <row r="17" spans="1:8" s="46" customFormat="1" ht="24.95" customHeight="1" x14ac:dyDescent="0.15">
      <c r="A17" s="312" t="s">
        <v>469</v>
      </c>
      <c r="B17" s="290"/>
      <c r="C17" s="291"/>
      <c r="D17" s="290"/>
      <c r="E17" s="291"/>
      <c r="F17" s="232">
        <f t="shared" si="0"/>
        <v>0</v>
      </c>
      <c r="G17" s="232">
        <f t="shared" si="0"/>
        <v>0</v>
      </c>
      <c r="H17" s="232">
        <f t="shared" si="1"/>
        <v>0</v>
      </c>
    </row>
    <row r="18" spans="1:8" s="46" customFormat="1" ht="24.95" customHeight="1" x14ac:dyDescent="0.15">
      <c r="A18" s="312" t="s">
        <v>53</v>
      </c>
      <c r="B18" s="290"/>
      <c r="C18" s="291"/>
      <c r="D18" s="290"/>
      <c r="E18" s="291"/>
      <c r="F18" s="232">
        <f t="shared" si="0"/>
        <v>0</v>
      </c>
      <c r="G18" s="232">
        <f t="shared" si="0"/>
        <v>0</v>
      </c>
      <c r="H18" s="232">
        <f t="shared" si="1"/>
        <v>0</v>
      </c>
    </row>
    <row r="19" spans="1:8" s="46" customFormat="1" ht="24.95" customHeight="1" x14ac:dyDescent="0.15">
      <c r="A19" s="312" t="s">
        <v>54</v>
      </c>
      <c r="B19" s="290"/>
      <c r="C19" s="291"/>
      <c r="D19" s="290"/>
      <c r="E19" s="291"/>
      <c r="F19" s="232">
        <f t="shared" si="0"/>
        <v>0</v>
      </c>
      <c r="G19" s="232">
        <f t="shared" si="0"/>
        <v>0</v>
      </c>
      <c r="H19" s="232">
        <f t="shared" si="1"/>
        <v>0</v>
      </c>
    </row>
    <row r="20" spans="1:8" s="46" customFormat="1" ht="24.95" customHeight="1" x14ac:dyDescent="0.15">
      <c r="A20" s="312" t="s">
        <v>55</v>
      </c>
      <c r="B20" s="290"/>
      <c r="C20" s="291"/>
      <c r="D20" s="290"/>
      <c r="E20" s="291"/>
      <c r="F20" s="232">
        <f t="shared" si="0"/>
        <v>0</v>
      </c>
      <c r="G20" s="232">
        <f t="shared" si="0"/>
        <v>0</v>
      </c>
      <c r="H20" s="232">
        <f t="shared" si="1"/>
        <v>0</v>
      </c>
    </row>
    <row r="21" spans="1:8" s="46" customFormat="1" ht="24.95" customHeight="1" x14ac:dyDescent="0.15">
      <c r="A21" s="312" t="s">
        <v>56</v>
      </c>
      <c r="B21" s="290"/>
      <c r="C21" s="291"/>
      <c r="D21" s="290"/>
      <c r="E21" s="291"/>
      <c r="F21" s="232">
        <f t="shared" si="0"/>
        <v>0</v>
      </c>
      <c r="G21" s="232">
        <f t="shared" si="0"/>
        <v>0</v>
      </c>
      <c r="H21" s="232">
        <f t="shared" si="1"/>
        <v>0</v>
      </c>
    </row>
    <row r="22" spans="1:8" s="46" customFormat="1" ht="24.95" customHeight="1" x14ac:dyDescent="0.15">
      <c r="A22" s="312" t="s">
        <v>57</v>
      </c>
      <c r="B22" s="290"/>
      <c r="C22" s="291"/>
      <c r="D22" s="290"/>
      <c r="E22" s="291"/>
      <c r="F22" s="232">
        <f t="shared" si="0"/>
        <v>0</v>
      </c>
      <c r="G22" s="232">
        <f t="shared" si="0"/>
        <v>0</v>
      </c>
      <c r="H22" s="232">
        <f t="shared" si="1"/>
        <v>0</v>
      </c>
    </row>
    <row r="23" spans="1:8" s="46" customFormat="1" ht="24.95" customHeight="1" x14ac:dyDescent="0.15">
      <c r="A23" s="312" t="s">
        <v>58</v>
      </c>
      <c r="B23" s="290"/>
      <c r="C23" s="291"/>
      <c r="D23" s="290"/>
      <c r="E23" s="291"/>
      <c r="F23" s="232">
        <f t="shared" si="0"/>
        <v>0</v>
      </c>
      <c r="G23" s="232">
        <f t="shared" si="0"/>
        <v>0</v>
      </c>
      <c r="H23" s="232">
        <f t="shared" si="1"/>
        <v>0</v>
      </c>
    </row>
    <row r="24" spans="1:8" s="46" customFormat="1" ht="24.95" customHeight="1" x14ac:dyDescent="0.15">
      <c r="A24" s="312" t="s">
        <v>59</v>
      </c>
      <c r="B24" s="290"/>
      <c r="C24" s="291"/>
      <c r="D24" s="290"/>
      <c r="E24" s="291"/>
      <c r="F24" s="232">
        <f t="shared" si="0"/>
        <v>0</v>
      </c>
      <c r="G24" s="232">
        <f t="shared" si="0"/>
        <v>0</v>
      </c>
      <c r="H24" s="232">
        <f t="shared" si="1"/>
        <v>0</v>
      </c>
    </row>
    <row r="25" spans="1:8" s="46" customFormat="1" ht="24.95" customHeight="1" x14ac:dyDescent="0.15">
      <c r="A25" s="312" t="s">
        <v>60</v>
      </c>
      <c r="B25" s="290"/>
      <c r="C25" s="291"/>
      <c r="D25" s="290"/>
      <c r="E25" s="291"/>
      <c r="F25" s="232">
        <f t="shared" si="0"/>
        <v>0</v>
      </c>
      <c r="G25" s="232">
        <f t="shared" si="0"/>
        <v>0</v>
      </c>
      <c r="H25" s="232">
        <f t="shared" si="1"/>
        <v>0</v>
      </c>
    </row>
    <row r="26" spans="1:8" s="46" customFormat="1" ht="24.95" customHeight="1" x14ac:dyDescent="0.15">
      <c r="A26" s="312" t="s">
        <v>61</v>
      </c>
      <c r="B26" s="290"/>
      <c r="C26" s="291"/>
      <c r="D26" s="290"/>
      <c r="E26" s="291"/>
      <c r="F26" s="232">
        <f t="shared" si="0"/>
        <v>0</v>
      </c>
      <c r="G26" s="232">
        <f t="shared" si="0"/>
        <v>0</v>
      </c>
      <c r="H26" s="232">
        <f t="shared" si="1"/>
        <v>0</v>
      </c>
    </row>
    <row r="27" spans="1:8" s="46" customFormat="1" ht="24.95" customHeight="1" x14ac:dyDescent="0.15">
      <c r="A27" s="312" t="s">
        <v>62</v>
      </c>
      <c r="B27" s="290"/>
      <c r="C27" s="291"/>
      <c r="D27" s="290"/>
      <c r="E27" s="291"/>
      <c r="F27" s="232">
        <f t="shared" si="0"/>
        <v>0</v>
      </c>
      <c r="G27" s="232">
        <f t="shared" si="0"/>
        <v>0</v>
      </c>
      <c r="H27" s="232">
        <f t="shared" si="1"/>
        <v>0</v>
      </c>
    </row>
    <row r="28" spans="1:8" s="46" customFormat="1" ht="24.95" customHeight="1" x14ac:dyDescent="0.15">
      <c r="A28" s="312" t="s">
        <v>63</v>
      </c>
      <c r="B28" s="290"/>
      <c r="C28" s="291"/>
      <c r="D28" s="290"/>
      <c r="E28" s="291"/>
      <c r="F28" s="232">
        <f t="shared" si="0"/>
        <v>0</v>
      </c>
      <c r="G28" s="232">
        <f t="shared" si="0"/>
        <v>0</v>
      </c>
      <c r="H28" s="232">
        <f t="shared" si="1"/>
        <v>0</v>
      </c>
    </row>
    <row r="29" spans="1:8" s="46" customFormat="1" ht="24.95" customHeight="1" x14ac:dyDescent="0.15">
      <c r="A29" s="312" t="s">
        <v>64</v>
      </c>
      <c r="B29" s="290"/>
      <c r="C29" s="291"/>
      <c r="D29" s="290"/>
      <c r="E29" s="291"/>
      <c r="F29" s="232">
        <f t="shared" si="0"/>
        <v>0</v>
      </c>
      <c r="G29" s="232">
        <f t="shared" si="0"/>
        <v>0</v>
      </c>
      <c r="H29" s="232">
        <f t="shared" si="1"/>
        <v>0</v>
      </c>
    </row>
    <row r="30" spans="1:8" s="46" customFormat="1" ht="24.95" customHeight="1" x14ac:dyDescent="0.15">
      <c r="A30" s="312" t="s">
        <v>65</v>
      </c>
      <c r="B30" s="290"/>
      <c r="C30" s="291"/>
      <c r="D30" s="290"/>
      <c r="E30" s="291"/>
      <c r="F30" s="232">
        <f t="shared" si="0"/>
        <v>0</v>
      </c>
      <c r="G30" s="232">
        <f t="shared" si="0"/>
        <v>0</v>
      </c>
      <c r="H30" s="232">
        <f t="shared" si="1"/>
        <v>0</v>
      </c>
    </row>
    <row r="31" spans="1:8" s="46" customFormat="1" ht="24.95" customHeight="1" x14ac:dyDescent="0.15">
      <c r="A31" s="312" t="s">
        <v>66</v>
      </c>
      <c r="B31" s="290"/>
      <c r="C31" s="291"/>
      <c r="D31" s="290"/>
      <c r="E31" s="291"/>
      <c r="F31" s="232">
        <f t="shared" si="0"/>
        <v>0</v>
      </c>
      <c r="G31" s="232">
        <f t="shared" si="0"/>
        <v>0</v>
      </c>
      <c r="H31" s="232">
        <f t="shared" si="1"/>
        <v>0</v>
      </c>
    </row>
    <row r="32" spans="1:8" s="46" customFormat="1" ht="24.95" customHeight="1" x14ac:dyDescent="0.15">
      <c r="A32" s="312" t="s">
        <v>67</v>
      </c>
      <c r="B32" s="290"/>
      <c r="C32" s="291"/>
      <c r="D32" s="290"/>
      <c r="E32" s="291"/>
      <c r="F32" s="232">
        <f t="shared" si="0"/>
        <v>0</v>
      </c>
      <c r="G32" s="232">
        <f t="shared" si="0"/>
        <v>0</v>
      </c>
      <c r="H32" s="232">
        <f t="shared" si="1"/>
        <v>0</v>
      </c>
    </row>
    <row r="33" spans="1:8" s="46" customFormat="1" ht="24.95" customHeight="1" x14ac:dyDescent="0.15">
      <c r="A33" s="312" t="s">
        <v>412</v>
      </c>
      <c r="B33" s="290"/>
      <c r="C33" s="291"/>
      <c r="D33" s="290"/>
      <c r="E33" s="291"/>
      <c r="F33" s="232">
        <f t="shared" si="0"/>
        <v>0</v>
      </c>
      <c r="G33" s="232">
        <f t="shared" si="0"/>
        <v>0</v>
      </c>
      <c r="H33" s="232">
        <f t="shared" si="1"/>
        <v>0</v>
      </c>
    </row>
    <row r="34" spans="1:8" s="46" customFormat="1" ht="24.95" customHeight="1" x14ac:dyDescent="0.15">
      <c r="A34" s="312" t="s">
        <v>413</v>
      </c>
      <c r="B34" s="290"/>
      <c r="C34" s="291"/>
      <c r="D34" s="290"/>
      <c r="E34" s="291"/>
      <c r="F34" s="232">
        <f t="shared" si="0"/>
        <v>0</v>
      </c>
      <c r="G34" s="232">
        <f t="shared" si="0"/>
        <v>0</v>
      </c>
      <c r="H34" s="232">
        <f t="shared" si="1"/>
        <v>0</v>
      </c>
    </row>
    <row r="35" spans="1:8" s="46" customFormat="1" ht="24.95" customHeight="1" x14ac:dyDescent="0.15">
      <c r="A35" s="312" t="s">
        <v>414</v>
      </c>
      <c r="B35" s="290"/>
      <c r="C35" s="291"/>
      <c r="D35" s="290"/>
      <c r="E35" s="291"/>
      <c r="F35" s="232">
        <f t="shared" si="0"/>
        <v>0</v>
      </c>
      <c r="G35" s="232">
        <f t="shared" si="0"/>
        <v>0</v>
      </c>
      <c r="H35" s="232">
        <f t="shared" si="1"/>
        <v>0</v>
      </c>
    </row>
    <row r="36" spans="1:8" s="46" customFormat="1" ht="24.95" customHeight="1" x14ac:dyDescent="0.15">
      <c r="A36" s="312" t="s">
        <v>68</v>
      </c>
      <c r="B36" s="290"/>
      <c r="C36" s="291"/>
      <c r="D36" s="290"/>
      <c r="E36" s="291"/>
      <c r="F36" s="232">
        <f t="shared" si="0"/>
        <v>0</v>
      </c>
      <c r="G36" s="232">
        <f t="shared" si="0"/>
        <v>0</v>
      </c>
      <c r="H36" s="232">
        <f t="shared" si="1"/>
        <v>0</v>
      </c>
    </row>
    <row r="37" spans="1:8" s="46" customFormat="1" ht="24.95" customHeight="1" x14ac:dyDescent="0.15">
      <c r="A37" s="312" t="s">
        <v>415</v>
      </c>
      <c r="B37" s="290"/>
      <c r="C37" s="291"/>
      <c r="D37" s="290"/>
      <c r="E37" s="291"/>
      <c r="F37" s="232">
        <f t="shared" si="0"/>
        <v>0</v>
      </c>
      <c r="G37" s="232">
        <f t="shared" si="0"/>
        <v>0</v>
      </c>
      <c r="H37" s="232">
        <f t="shared" si="1"/>
        <v>0</v>
      </c>
    </row>
    <row r="38" spans="1:8" s="46" customFormat="1" ht="24.95" customHeight="1" x14ac:dyDescent="0.15">
      <c r="A38" s="312" t="s">
        <v>416</v>
      </c>
      <c r="B38" s="290"/>
      <c r="C38" s="291"/>
      <c r="D38" s="290"/>
      <c r="E38" s="291"/>
      <c r="F38" s="232">
        <f t="shared" si="0"/>
        <v>0</v>
      </c>
      <c r="G38" s="232">
        <f t="shared" si="0"/>
        <v>0</v>
      </c>
      <c r="H38" s="232">
        <f t="shared" si="1"/>
        <v>0</v>
      </c>
    </row>
    <row r="39" spans="1:8" s="46" customFormat="1" ht="24.95" customHeight="1" x14ac:dyDescent="0.15">
      <c r="A39" s="312" t="s">
        <v>417</v>
      </c>
      <c r="B39" s="290"/>
      <c r="C39" s="291"/>
      <c r="D39" s="290"/>
      <c r="E39" s="291"/>
      <c r="F39" s="232">
        <f t="shared" si="0"/>
        <v>0</v>
      </c>
      <c r="G39" s="232">
        <f t="shared" si="0"/>
        <v>0</v>
      </c>
      <c r="H39" s="232">
        <f t="shared" si="1"/>
        <v>0</v>
      </c>
    </row>
    <row r="40" spans="1:8" s="46" customFormat="1" ht="24.95" customHeight="1" x14ac:dyDescent="0.15">
      <c r="A40" s="312" t="s">
        <v>69</v>
      </c>
      <c r="B40" s="290"/>
      <c r="C40" s="291"/>
      <c r="D40" s="290"/>
      <c r="E40" s="291"/>
      <c r="F40" s="232">
        <f t="shared" si="0"/>
        <v>0</v>
      </c>
      <c r="G40" s="232">
        <f t="shared" si="0"/>
        <v>0</v>
      </c>
      <c r="H40" s="232">
        <f t="shared" si="1"/>
        <v>0</v>
      </c>
    </row>
    <row r="41" spans="1:8" s="46" customFormat="1" ht="24.95" customHeight="1" x14ac:dyDescent="0.15">
      <c r="A41" s="312" t="s">
        <v>70</v>
      </c>
      <c r="B41" s="290"/>
      <c r="C41" s="291"/>
      <c r="D41" s="290"/>
      <c r="E41" s="291"/>
      <c r="F41" s="232">
        <f t="shared" si="0"/>
        <v>0</v>
      </c>
      <c r="G41" s="232">
        <f t="shared" si="0"/>
        <v>0</v>
      </c>
      <c r="H41" s="232">
        <f t="shared" si="1"/>
        <v>0</v>
      </c>
    </row>
    <row r="42" spans="1:8" s="46" customFormat="1" ht="24.95" customHeight="1" x14ac:dyDescent="0.15">
      <c r="A42" s="312" t="s">
        <v>71</v>
      </c>
      <c r="B42" s="290"/>
      <c r="C42" s="291"/>
      <c r="D42" s="290"/>
      <c r="E42" s="291"/>
      <c r="F42" s="232">
        <f t="shared" si="0"/>
        <v>0</v>
      </c>
      <c r="G42" s="232">
        <f t="shared" si="0"/>
        <v>0</v>
      </c>
      <c r="H42" s="232">
        <f t="shared" si="1"/>
        <v>0</v>
      </c>
    </row>
    <row r="43" spans="1:8" s="46" customFormat="1" ht="24.95" customHeight="1" x14ac:dyDescent="0.15">
      <c r="A43" s="312" t="s">
        <v>72</v>
      </c>
      <c r="B43" s="290"/>
      <c r="C43" s="291"/>
      <c r="D43" s="290"/>
      <c r="E43" s="291"/>
      <c r="F43" s="232">
        <f t="shared" si="0"/>
        <v>0</v>
      </c>
      <c r="G43" s="232">
        <f t="shared" si="0"/>
        <v>0</v>
      </c>
      <c r="H43" s="232">
        <f t="shared" si="1"/>
        <v>0</v>
      </c>
    </row>
    <row r="44" spans="1:8" s="46" customFormat="1" ht="24.95" customHeight="1" x14ac:dyDescent="0.15">
      <c r="A44" s="312" t="s">
        <v>73</v>
      </c>
      <c r="B44" s="290"/>
      <c r="C44" s="291"/>
      <c r="D44" s="290"/>
      <c r="E44" s="291"/>
      <c r="F44" s="232">
        <f t="shared" si="0"/>
        <v>0</v>
      </c>
      <c r="G44" s="232">
        <f t="shared" si="0"/>
        <v>0</v>
      </c>
      <c r="H44" s="232">
        <f t="shared" si="1"/>
        <v>0</v>
      </c>
    </row>
    <row r="45" spans="1:8" s="46" customFormat="1" ht="24.95" customHeight="1" x14ac:dyDescent="0.15">
      <c r="A45" s="312" t="s">
        <v>418</v>
      </c>
      <c r="B45" s="290"/>
      <c r="C45" s="291"/>
      <c r="D45" s="290"/>
      <c r="E45" s="291"/>
      <c r="F45" s="232">
        <f t="shared" si="0"/>
        <v>0</v>
      </c>
      <c r="G45" s="232">
        <f t="shared" si="0"/>
        <v>0</v>
      </c>
      <c r="H45" s="232">
        <f t="shared" si="1"/>
        <v>0</v>
      </c>
    </row>
    <row r="46" spans="1:8" s="46" customFormat="1" ht="24.95" customHeight="1" x14ac:dyDescent="0.15">
      <c r="A46" s="312" t="s">
        <v>74</v>
      </c>
      <c r="B46" s="290"/>
      <c r="C46" s="291"/>
      <c r="D46" s="290"/>
      <c r="E46" s="291"/>
      <c r="F46" s="232">
        <f t="shared" si="0"/>
        <v>0</v>
      </c>
      <c r="G46" s="232">
        <f t="shared" si="0"/>
        <v>0</v>
      </c>
      <c r="H46" s="232">
        <f t="shared" si="1"/>
        <v>0</v>
      </c>
    </row>
    <row r="47" spans="1:8" s="46" customFormat="1" ht="24.95" customHeight="1" x14ac:dyDescent="0.15">
      <c r="A47" s="312" t="s">
        <v>75</v>
      </c>
      <c r="B47" s="292"/>
      <c r="C47" s="293"/>
      <c r="D47" s="292"/>
      <c r="E47" s="293"/>
      <c r="F47" s="233">
        <f t="shared" si="0"/>
        <v>0</v>
      </c>
      <c r="G47" s="233">
        <f t="shared" si="0"/>
        <v>0</v>
      </c>
      <c r="H47" s="233">
        <f t="shared" si="1"/>
        <v>0</v>
      </c>
    </row>
    <row r="48" spans="1:8" s="46" customFormat="1" ht="15" customHeight="1" x14ac:dyDescent="0.15">
      <c r="A48" s="57" t="s">
        <v>76</v>
      </c>
      <c r="B48" s="234">
        <f t="shared" ref="B48:G48" si="2">SUM(B4:B47)</f>
        <v>0</v>
      </c>
      <c r="C48" s="234">
        <f t="shared" si="2"/>
        <v>0</v>
      </c>
      <c r="D48" s="234">
        <f t="shared" si="2"/>
        <v>0</v>
      </c>
      <c r="E48" s="234">
        <f t="shared" si="2"/>
        <v>0</v>
      </c>
      <c r="F48" s="234">
        <f t="shared" si="2"/>
        <v>0</v>
      </c>
      <c r="G48" s="234">
        <f t="shared" si="2"/>
        <v>0</v>
      </c>
      <c r="H48" s="234">
        <f>F48+G48</f>
        <v>0</v>
      </c>
    </row>
    <row r="49" spans="1:13" s="46" customFormat="1" ht="9.9499999999999993" customHeight="1" x14ac:dyDescent="0.15">
      <c r="A49" s="62"/>
      <c r="B49" s="62"/>
      <c r="C49" s="62"/>
      <c r="D49" s="62"/>
      <c r="E49" s="62"/>
      <c r="F49" s="76"/>
      <c r="G49" s="76"/>
      <c r="H49" s="58"/>
    </row>
    <row r="50" spans="1:13" s="51" customFormat="1" ht="12" customHeight="1" x14ac:dyDescent="0.3">
      <c r="A50" s="50" t="s">
        <v>80</v>
      </c>
      <c r="B50" s="333"/>
      <c r="C50" s="333"/>
      <c r="D50" s="333"/>
      <c r="F50" s="77"/>
      <c r="G50" s="77"/>
      <c r="H50" s="52"/>
    </row>
    <row r="51" spans="1:13" s="98" customFormat="1" ht="12" customHeight="1" x14ac:dyDescent="0.3">
      <c r="A51" s="319" t="s">
        <v>512</v>
      </c>
      <c r="F51" s="334"/>
      <c r="G51" s="334"/>
      <c r="H51" s="335"/>
    </row>
    <row r="52" spans="1:13" s="51" customFormat="1" ht="18.75" customHeight="1" x14ac:dyDescent="0.3">
      <c r="A52" s="51" t="s">
        <v>513</v>
      </c>
      <c r="F52" s="77"/>
      <c r="G52" s="77"/>
      <c r="H52" s="52"/>
    </row>
    <row r="53" spans="1:13" s="51" customFormat="1" ht="12" customHeight="1" x14ac:dyDescent="0.3">
      <c r="A53" s="52" t="s">
        <v>514</v>
      </c>
      <c r="F53" s="77"/>
      <c r="G53" s="77"/>
      <c r="H53" s="52"/>
    </row>
    <row r="54" spans="1:13" s="51" customFormat="1" ht="12" customHeight="1" x14ac:dyDescent="0.3">
      <c r="A54" s="52" t="s">
        <v>503</v>
      </c>
      <c r="B54" s="52"/>
      <c r="C54" s="52"/>
      <c r="D54" s="52"/>
      <c r="E54" s="52"/>
      <c r="F54" s="52"/>
      <c r="G54" s="52"/>
    </row>
    <row r="55" spans="1:13" s="51" customFormat="1" ht="12" customHeight="1" x14ac:dyDescent="0.3">
      <c r="A55" s="52" t="s">
        <v>81</v>
      </c>
    </row>
    <row r="56" spans="1:13" s="51" customFormat="1" ht="26.45" customHeight="1" x14ac:dyDescent="0.3">
      <c r="A56" s="403" t="s">
        <v>420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</row>
    <row r="57" spans="1:13" s="51" customFormat="1" ht="15.75" customHeight="1" x14ac:dyDescent="0.3">
      <c r="A57" s="52"/>
      <c r="F57" s="77"/>
      <c r="G57" s="77"/>
      <c r="H57" s="52"/>
    </row>
    <row r="58" spans="1:13" s="46" customFormat="1" x14ac:dyDescent="0.2">
      <c r="F58" s="79"/>
      <c r="G58" s="79"/>
      <c r="H58" s="56"/>
    </row>
    <row r="59" spans="1:13" s="46" customFormat="1" x14ac:dyDescent="0.2">
      <c r="F59" s="79"/>
      <c r="G59" s="79"/>
      <c r="H59" s="56"/>
    </row>
    <row r="60" spans="1:13" x14ac:dyDescent="0.3">
      <c r="A60" s="99"/>
    </row>
  </sheetData>
  <sheetProtection algorithmName="SHA-512" hashValue="eyLLDwn6DRGcw7hmFCsirv1pKo/gNKadFO+aaHr6TfEKJHdIbTxEZYuZG4pStieXm6qjUbrpdgSBB7iWw4OObw==" saltValue="mJxyiNBoxSkA6P+xU1Csvg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D11" activePane="bottomRight" state="frozen"/>
      <selection activeCell="B1" sqref="B1"/>
      <selection pane="topRight" activeCell="B1" sqref="B1"/>
      <selection pane="bottomLeft" activeCell="B1" sqref="B1"/>
      <selection pane="bottomRight" activeCell="T19" sqref="T19"/>
    </sheetView>
  </sheetViews>
  <sheetFormatPr defaultColWidth="9.140625" defaultRowHeight="15" x14ac:dyDescent="0.3"/>
  <cols>
    <col min="1" max="1" width="30.7109375" style="46" customWidth="1"/>
    <col min="2" max="27" width="8.7109375" style="46" customWidth="1"/>
    <col min="28" max="29" width="8.7109375" style="54" customWidth="1"/>
    <col min="30" max="30" width="8.7109375" style="56" customWidth="1"/>
    <col min="31" max="16384" width="9.140625" style="46"/>
  </cols>
  <sheetData>
    <row r="1" spans="1:30" s="58" customFormat="1" ht="30" customHeight="1" x14ac:dyDescent="0.2">
      <c r="A1" s="461" t="s">
        <v>15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</row>
    <row r="2" spans="1:30" ht="30" customHeight="1" x14ac:dyDescent="0.15">
      <c r="A2" s="458" t="s">
        <v>209</v>
      </c>
      <c r="B2" s="458" t="s">
        <v>210</v>
      </c>
      <c r="C2" s="458"/>
      <c r="D2" s="458" t="s">
        <v>211</v>
      </c>
      <c r="E2" s="458" t="s">
        <v>212</v>
      </c>
      <c r="F2" s="458" t="s">
        <v>213</v>
      </c>
      <c r="G2" s="458"/>
      <c r="H2" s="458" t="s">
        <v>214</v>
      </c>
      <c r="I2" s="458"/>
      <c r="J2" s="458" t="s">
        <v>215</v>
      </c>
      <c r="K2" s="458"/>
      <c r="L2" s="458" t="s">
        <v>216</v>
      </c>
      <c r="M2" s="458"/>
      <c r="N2" s="458" t="s">
        <v>217</v>
      </c>
      <c r="O2" s="458"/>
      <c r="P2" s="458" t="s">
        <v>218</v>
      </c>
      <c r="Q2" s="458"/>
      <c r="R2" s="458" t="s">
        <v>219</v>
      </c>
      <c r="S2" s="458"/>
      <c r="T2" s="458" t="s">
        <v>220</v>
      </c>
      <c r="U2" s="458"/>
      <c r="V2" s="458" t="s">
        <v>221</v>
      </c>
      <c r="W2" s="458"/>
      <c r="X2" s="458" t="s">
        <v>222</v>
      </c>
      <c r="Y2" s="458"/>
      <c r="Z2" s="458" t="s">
        <v>223</v>
      </c>
      <c r="AA2" s="458"/>
      <c r="AB2" s="458" t="s">
        <v>76</v>
      </c>
      <c r="AC2" s="458"/>
      <c r="AD2" s="458" t="s">
        <v>40</v>
      </c>
    </row>
    <row r="3" spans="1:30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458"/>
    </row>
    <row r="4" spans="1:30" ht="24.95" customHeight="1" x14ac:dyDescent="0.15">
      <c r="A4" s="312" t="s">
        <v>43</v>
      </c>
      <c r="B4" s="342"/>
      <c r="C4" s="343"/>
      <c r="D4" s="342"/>
      <c r="E4" s="343"/>
      <c r="F4" s="342"/>
      <c r="G4" s="343"/>
      <c r="H4" s="342"/>
      <c r="I4" s="343"/>
      <c r="J4" s="342"/>
      <c r="K4" s="343"/>
      <c r="L4" s="342"/>
      <c r="M4" s="343"/>
      <c r="N4" s="342"/>
      <c r="O4" s="343"/>
      <c r="P4" s="342"/>
      <c r="Q4" s="343"/>
      <c r="R4" s="342"/>
      <c r="S4" s="343"/>
      <c r="T4" s="342"/>
      <c r="U4" s="343"/>
      <c r="V4" s="342"/>
      <c r="W4" s="343"/>
      <c r="X4" s="342"/>
      <c r="Y4" s="343"/>
      <c r="Z4" s="342"/>
      <c r="AA4" s="343"/>
      <c r="AB4" s="344">
        <f>B4+D4+F4+H4+J4+L4+N4+P4+R4+T4+V4+X4+Z4</f>
        <v>0</v>
      </c>
      <c r="AC4" s="344">
        <f>C4+E4+G4+I4+K4+M4+O4+Q4+S4+U4+W4+Y4+AA4</f>
        <v>0</v>
      </c>
      <c r="AD4" s="344">
        <f>AB4+AC4</f>
        <v>0</v>
      </c>
    </row>
    <row r="5" spans="1:30" ht="24.95" customHeight="1" x14ac:dyDescent="0.15">
      <c r="A5" s="312" t="s">
        <v>407</v>
      </c>
      <c r="B5" s="345"/>
      <c r="C5" s="346"/>
      <c r="D5" s="345"/>
      <c r="E5" s="346"/>
      <c r="F5" s="345"/>
      <c r="G5" s="346"/>
      <c r="H5" s="345"/>
      <c r="I5" s="346"/>
      <c r="J5" s="345"/>
      <c r="K5" s="346"/>
      <c r="L5" s="345"/>
      <c r="M5" s="346"/>
      <c r="N5" s="345"/>
      <c r="O5" s="346"/>
      <c r="P5" s="345"/>
      <c r="Q5" s="346"/>
      <c r="R5" s="345"/>
      <c r="S5" s="346"/>
      <c r="T5" s="345"/>
      <c r="U5" s="346"/>
      <c r="V5" s="345"/>
      <c r="W5" s="346"/>
      <c r="X5" s="345"/>
      <c r="Y5" s="346"/>
      <c r="Z5" s="345"/>
      <c r="AA5" s="346"/>
      <c r="AB5" s="347">
        <f t="shared" ref="AB5:AC47" si="0">B5+D5+F5+H5+J5+L5+N5+P5+R5+T5+V5+X5+Z5</f>
        <v>0</v>
      </c>
      <c r="AC5" s="347">
        <f t="shared" si="0"/>
        <v>0</v>
      </c>
      <c r="AD5" s="347">
        <f t="shared" ref="AD5:AD47" si="1">AB5+AC5</f>
        <v>0</v>
      </c>
    </row>
    <row r="6" spans="1:30" ht="24.95" customHeight="1" x14ac:dyDescent="0.15">
      <c r="A6" s="312" t="s">
        <v>408</v>
      </c>
      <c r="B6" s="345"/>
      <c r="C6" s="346"/>
      <c r="D6" s="345"/>
      <c r="E6" s="346"/>
      <c r="F6" s="345"/>
      <c r="G6" s="346"/>
      <c r="H6" s="345"/>
      <c r="I6" s="346"/>
      <c r="J6" s="345"/>
      <c r="K6" s="346"/>
      <c r="L6" s="345"/>
      <c r="M6" s="346"/>
      <c r="N6" s="345"/>
      <c r="O6" s="346"/>
      <c r="P6" s="345"/>
      <c r="Q6" s="346"/>
      <c r="R6" s="345"/>
      <c r="S6" s="346"/>
      <c r="T6" s="345"/>
      <c r="U6" s="346"/>
      <c r="V6" s="345"/>
      <c r="W6" s="346"/>
      <c r="X6" s="345"/>
      <c r="Y6" s="346"/>
      <c r="Z6" s="345"/>
      <c r="AA6" s="346">
        <v>5</v>
      </c>
      <c r="AB6" s="347">
        <f t="shared" si="0"/>
        <v>0</v>
      </c>
      <c r="AC6" s="347">
        <f t="shared" si="0"/>
        <v>5</v>
      </c>
      <c r="AD6" s="347">
        <f t="shared" si="1"/>
        <v>5</v>
      </c>
    </row>
    <row r="7" spans="1:30" ht="24.95" customHeight="1" x14ac:dyDescent="0.15">
      <c r="A7" s="312" t="s">
        <v>409</v>
      </c>
      <c r="B7" s="345"/>
      <c r="C7" s="346"/>
      <c r="D7" s="345"/>
      <c r="E7" s="346"/>
      <c r="F7" s="345"/>
      <c r="G7" s="346"/>
      <c r="H7" s="345">
        <v>2</v>
      </c>
      <c r="I7" s="346">
        <v>0</v>
      </c>
      <c r="J7" s="345"/>
      <c r="K7" s="346"/>
      <c r="L7" s="345"/>
      <c r="M7" s="346"/>
      <c r="N7" s="345"/>
      <c r="O7" s="346"/>
      <c r="P7" s="345">
        <v>0</v>
      </c>
      <c r="Q7" s="346">
        <v>4</v>
      </c>
      <c r="R7" s="345"/>
      <c r="S7" s="346"/>
      <c r="T7" s="345"/>
      <c r="U7" s="346"/>
      <c r="V7" s="345"/>
      <c r="W7" s="346"/>
      <c r="X7" s="345"/>
      <c r="Y7" s="346"/>
      <c r="Z7" s="345">
        <v>1</v>
      </c>
      <c r="AA7" s="346"/>
      <c r="AB7" s="347">
        <f t="shared" si="0"/>
        <v>3</v>
      </c>
      <c r="AC7" s="347">
        <f t="shared" si="0"/>
        <v>4</v>
      </c>
      <c r="AD7" s="347">
        <f t="shared" si="1"/>
        <v>7</v>
      </c>
    </row>
    <row r="8" spans="1:30" ht="24.95" customHeight="1" x14ac:dyDescent="0.15">
      <c r="A8" s="312" t="s">
        <v>410</v>
      </c>
      <c r="B8" s="345"/>
      <c r="C8" s="346"/>
      <c r="D8" s="345"/>
      <c r="E8" s="346"/>
      <c r="F8" s="345"/>
      <c r="G8" s="346"/>
      <c r="H8" s="345"/>
      <c r="I8" s="346"/>
      <c r="J8" s="345"/>
      <c r="K8" s="346"/>
      <c r="L8" s="345"/>
      <c r="M8" s="346"/>
      <c r="N8" s="345"/>
      <c r="O8" s="346"/>
      <c r="P8" s="345"/>
      <c r="Q8" s="346"/>
      <c r="R8" s="345"/>
      <c r="S8" s="346"/>
      <c r="T8" s="345"/>
      <c r="U8" s="346"/>
      <c r="V8" s="345"/>
      <c r="W8" s="346"/>
      <c r="X8" s="345"/>
      <c r="Y8" s="346"/>
      <c r="Z8" s="345"/>
      <c r="AA8" s="346"/>
      <c r="AB8" s="347">
        <f t="shared" si="0"/>
        <v>0</v>
      </c>
      <c r="AC8" s="347">
        <f t="shared" si="0"/>
        <v>0</v>
      </c>
      <c r="AD8" s="347">
        <f t="shared" si="1"/>
        <v>0</v>
      </c>
    </row>
    <row r="9" spans="1:30" ht="24.95" customHeight="1" x14ac:dyDescent="0.15">
      <c r="A9" s="312" t="s">
        <v>411</v>
      </c>
      <c r="B9" s="345"/>
      <c r="C9" s="346"/>
      <c r="D9" s="345"/>
      <c r="E9" s="346"/>
      <c r="F9" s="345"/>
      <c r="G9" s="346"/>
      <c r="H9" s="345"/>
      <c r="I9" s="346"/>
      <c r="J9" s="345"/>
      <c r="K9" s="346"/>
      <c r="L9" s="345"/>
      <c r="M9" s="346"/>
      <c r="N9" s="345"/>
      <c r="O9" s="346"/>
      <c r="P9" s="345"/>
      <c r="Q9" s="346"/>
      <c r="R9" s="345"/>
      <c r="S9" s="346"/>
      <c r="T9" s="345"/>
      <c r="U9" s="346"/>
      <c r="V9" s="345"/>
      <c r="W9" s="346"/>
      <c r="X9" s="345"/>
      <c r="Y9" s="346"/>
      <c r="Z9" s="345"/>
      <c r="AA9" s="346"/>
      <c r="AB9" s="347">
        <f t="shared" si="0"/>
        <v>0</v>
      </c>
      <c r="AC9" s="347">
        <f t="shared" si="0"/>
        <v>0</v>
      </c>
      <c r="AD9" s="347">
        <f t="shared" si="1"/>
        <v>0</v>
      </c>
    </row>
    <row r="10" spans="1:30" ht="24.95" customHeight="1" x14ac:dyDescent="0.15">
      <c r="A10" s="312" t="s">
        <v>44</v>
      </c>
      <c r="B10" s="345"/>
      <c r="C10" s="346"/>
      <c r="D10" s="345"/>
      <c r="E10" s="346"/>
      <c r="F10" s="345">
        <v>27</v>
      </c>
      <c r="G10" s="346">
        <v>14</v>
      </c>
      <c r="H10" s="345">
        <v>0</v>
      </c>
      <c r="I10" s="346">
        <v>471</v>
      </c>
      <c r="J10" s="345"/>
      <c r="K10" s="346"/>
      <c r="L10" s="345">
        <v>15</v>
      </c>
      <c r="M10" s="346">
        <v>24</v>
      </c>
      <c r="N10" s="345">
        <v>17</v>
      </c>
      <c r="O10" s="346">
        <v>10</v>
      </c>
      <c r="P10" s="345">
        <v>14</v>
      </c>
      <c r="Q10" s="346">
        <v>29</v>
      </c>
      <c r="R10" s="345"/>
      <c r="S10" s="346"/>
      <c r="T10" s="345"/>
      <c r="U10" s="346"/>
      <c r="V10" s="345">
        <v>2</v>
      </c>
      <c r="W10" s="346">
        <v>7</v>
      </c>
      <c r="X10" s="345"/>
      <c r="Y10" s="346">
        <v>1</v>
      </c>
      <c r="Z10" s="345">
        <v>17</v>
      </c>
      <c r="AA10" s="346">
        <v>83</v>
      </c>
      <c r="AB10" s="347">
        <f t="shared" si="0"/>
        <v>92</v>
      </c>
      <c r="AC10" s="347">
        <f t="shared" si="0"/>
        <v>639</v>
      </c>
      <c r="AD10" s="347">
        <f t="shared" si="1"/>
        <v>731</v>
      </c>
    </row>
    <row r="11" spans="1:30" ht="24.95" customHeight="1" x14ac:dyDescent="0.15">
      <c r="A11" s="312" t="s">
        <v>45</v>
      </c>
      <c r="B11" s="345"/>
      <c r="C11" s="346"/>
      <c r="D11" s="345">
        <v>59</v>
      </c>
      <c r="E11" s="346">
        <v>180</v>
      </c>
      <c r="F11" s="345">
        <v>6</v>
      </c>
      <c r="G11" s="346">
        <v>10</v>
      </c>
      <c r="H11" s="345">
        <v>10</v>
      </c>
      <c r="I11" s="346">
        <v>1841</v>
      </c>
      <c r="J11" s="345"/>
      <c r="K11" s="346">
        <v>11</v>
      </c>
      <c r="L11" s="345">
        <v>1</v>
      </c>
      <c r="M11" s="346">
        <v>34</v>
      </c>
      <c r="N11" s="345">
        <v>0</v>
      </c>
      <c r="O11" s="346">
        <v>33</v>
      </c>
      <c r="P11" s="345">
        <v>5</v>
      </c>
      <c r="Q11" s="346">
        <v>55</v>
      </c>
      <c r="R11" s="345"/>
      <c r="S11" s="346"/>
      <c r="T11" s="345"/>
      <c r="U11" s="346"/>
      <c r="V11" s="345">
        <v>4</v>
      </c>
      <c r="W11" s="346">
        <v>19</v>
      </c>
      <c r="X11" s="345"/>
      <c r="Y11" s="346"/>
      <c r="Z11" s="345">
        <v>13</v>
      </c>
      <c r="AA11" s="346">
        <v>61</v>
      </c>
      <c r="AB11" s="347">
        <f t="shared" si="0"/>
        <v>98</v>
      </c>
      <c r="AC11" s="347">
        <f t="shared" si="0"/>
        <v>2244</v>
      </c>
      <c r="AD11" s="347">
        <f t="shared" si="1"/>
        <v>2342</v>
      </c>
    </row>
    <row r="12" spans="1:30" ht="24.95" customHeight="1" x14ac:dyDescent="0.15">
      <c r="A12" s="312" t="s">
        <v>46</v>
      </c>
      <c r="B12" s="345"/>
      <c r="C12" s="346"/>
      <c r="D12" s="345">
        <v>0</v>
      </c>
      <c r="E12" s="346"/>
      <c r="F12" s="345">
        <v>0</v>
      </c>
      <c r="G12" s="346">
        <v>1</v>
      </c>
      <c r="H12" s="345">
        <v>304</v>
      </c>
      <c r="I12" s="346">
        <v>1233</v>
      </c>
      <c r="J12" s="345">
        <v>121</v>
      </c>
      <c r="K12" s="346">
        <v>55</v>
      </c>
      <c r="L12" s="345"/>
      <c r="M12" s="346">
        <v>32</v>
      </c>
      <c r="N12" s="345"/>
      <c r="O12" s="346"/>
      <c r="P12" s="345">
        <v>13</v>
      </c>
      <c r="Q12" s="346">
        <v>30</v>
      </c>
      <c r="R12" s="345"/>
      <c r="S12" s="346"/>
      <c r="T12" s="345"/>
      <c r="U12" s="346"/>
      <c r="V12" s="345"/>
      <c r="W12" s="346">
        <v>11</v>
      </c>
      <c r="X12" s="345">
        <v>1</v>
      </c>
      <c r="Y12" s="346"/>
      <c r="Z12" s="345"/>
      <c r="AA12" s="346">
        <v>1</v>
      </c>
      <c r="AB12" s="347">
        <f t="shared" si="0"/>
        <v>439</v>
      </c>
      <c r="AC12" s="347">
        <f t="shared" si="0"/>
        <v>1363</v>
      </c>
      <c r="AD12" s="347">
        <f t="shared" si="1"/>
        <v>1802</v>
      </c>
    </row>
    <row r="13" spans="1:30" ht="24.95" customHeight="1" x14ac:dyDescent="0.15">
      <c r="A13" s="312" t="s">
        <v>47</v>
      </c>
      <c r="B13" s="345"/>
      <c r="C13" s="346"/>
      <c r="D13" s="345"/>
      <c r="E13" s="346"/>
      <c r="F13" s="345"/>
      <c r="G13" s="346"/>
      <c r="H13" s="345"/>
      <c r="I13" s="346"/>
      <c r="J13" s="345"/>
      <c r="K13" s="346"/>
      <c r="L13" s="345"/>
      <c r="M13" s="346"/>
      <c r="N13" s="345"/>
      <c r="O13" s="346"/>
      <c r="P13" s="345"/>
      <c r="Q13" s="346"/>
      <c r="R13" s="345"/>
      <c r="S13" s="346"/>
      <c r="T13" s="345"/>
      <c r="U13" s="346"/>
      <c r="V13" s="345"/>
      <c r="W13" s="346"/>
      <c r="X13" s="345"/>
      <c r="Y13" s="346"/>
      <c r="Z13" s="345"/>
      <c r="AA13" s="346"/>
      <c r="AB13" s="347">
        <f t="shared" si="0"/>
        <v>0</v>
      </c>
      <c r="AC13" s="347">
        <f t="shared" si="0"/>
        <v>0</v>
      </c>
      <c r="AD13" s="347">
        <f t="shared" si="1"/>
        <v>0</v>
      </c>
    </row>
    <row r="14" spans="1:30" ht="24.95" customHeight="1" x14ac:dyDescent="0.15">
      <c r="A14" s="312" t="s">
        <v>48</v>
      </c>
      <c r="B14" s="345"/>
      <c r="C14" s="346"/>
      <c r="D14" s="345"/>
      <c r="E14" s="346">
        <v>107</v>
      </c>
      <c r="F14" s="345"/>
      <c r="G14" s="346"/>
      <c r="H14" s="345">
        <v>385</v>
      </c>
      <c r="I14" s="346">
        <v>241</v>
      </c>
      <c r="J14" s="345"/>
      <c r="K14" s="346"/>
      <c r="L14" s="345">
        <v>5</v>
      </c>
      <c r="M14" s="346">
        <v>19</v>
      </c>
      <c r="N14" s="345"/>
      <c r="O14" s="346"/>
      <c r="P14" s="345">
        <v>6</v>
      </c>
      <c r="Q14" s="346">
        <v>10</v>
      </c>
      <c r="R14" s="345"/>
      <c r="S14" s="346"/>
      <c r="T14" s="345"/>
      <c r="U14" s="346"/>
      <c r="V14" s="345">
        <v>1</v>
      </c>
      <c r="W14" s="346">
        <v>5</v>
      </c>
      <c r="X14" s="345"/>
      <c r="Y14" s="346"/>
      <c r="Z14" s="345">
        <v>1</v>
      </c>
      <c r="AA14" s="346">
        <v>6</v>
      </c>
      <c r="AB14" s="347">
        <f t="shared" si="0"/>
        <v>398</v>
      </c>
      <c r="AC14" s="347">
        <f t="shared" si="0"/>
        <v>388</v>
      </c>
      <c r="AD14" s="347">
        <f t="shared" si="1"/>
        <v>786</v>
      </c>
    </row>
    <row r="15" spans="1:30" ht="24.95" customHeight="1" x14ac:dyDescent="0.15">
      <c r="A15" s="312" t="s">
        <v>49</v>
      </c>
      <c r="B15" s="345"/>
      <c r="C15" s="346"/>
      <c r="D15" s="345"/>
      <c r="E15" s="346"/>
      <c r="F15" s="345"/>
      <c r="G15" s="346"/>
      <c r="H15" s="345"/>
      <c r="I15" s="346"/>
      <c r="J15" s="345"/>
      <c r="K15" s="346"/>
      <c r="L15" s="345"/>
      <c r="M15" s="346"/>
      <c r="N15" s="345"/>
      <c r="O15" s="346"/>
      <c r="P15" s="345"/>
      <c r="Q15" s="346"/>
      <c r="R15" s="345"/>
      <c r="S15" s="346"/>
      <c r="T15" s="345"/>
      <c r="U15" s="346"/>
      <c r="V15" s="345"/>
      <c r="W15" s="346"/>
      <c r="X15" s="345"/>
      <c r="Y15" s="346"/>
      <c r="Z15" s="345"/>
      <c r="AA15" s="346"/>
      <c r="AB15" s="347">
        <f t="shared" si="0"/>
        <v>0</v>
      </c>
      <c r="AC15" s="347">
        <f t="shared" si="0"/>
        <v>0</v>
      </c>
      <c r="AD15" s="347">
        <f t="shared" si="1"/>
        <v>0</v>
      </c>
    </row>
    <row r="16" spans="1:30" ht="24.95" customHeight="1" x14ac:dyDescent="0.15">
      <c r="A16" s="312" t="s">
        <v>50</v>
      </c>
      <c r="B16" s="345"/>
      <c r="C16" s="346"/>
      <c r="D16" s="345"/>
      <c r="E16" s="346"/>
      <c r="F16" s="345"/>
      <c r="G16" s="346"/>
      <c r="H16" s="345"/>
      <c r="I16" s="346"/>
      <c r="J16" s="345"/>
      <c r="K16" s="346"/>
      <c r="L16" s="345"/>
      <c r="M16" s="346"/>
      <c r="N16" s="345"/>
      <c r="O16" s="346"/>
      <c r="P16" s="345"/>
      <c r="Q16" s="346"/>
      <c r="R16" s="345"/>
      <c r="S16" s="346"/>
      <c r="T16" s="345"/>
      <c r="U16" s="346"/>
      <c r="V16" s="345"/>
      <c r="W16" s="346"/>
      <c r="X16" s="345"/>
      <c r="Y16" s="346"/>
      <c r="Z16" s="345"/>
      <c r="AA16" s="346"/>
      <c r="AB16" s="347">
        <f t="shared" si="0"/>
        <v>0</v>
      </c>
      <c r="AC16" s="347">
        <f t="shared" si="0"/>
        <v>0</v>
      </c>
      <c r="AD16" s="347">
        <f t="shared" si="1"/>
        <v>0</v>
      </c>
    </row>
    <row r="17" spans="1:30" ht="24.95" customHeight="1" x14ac:dyDescent="0.15">
      <c r="A17" s="312" t="s">
        <v>469</v>
      </c>
      <c r="B17" s="345"/>
      <c r="C17" s="346"/>
      <c r="D17" s="345"/>
      <c r="E17" s="346"/>
      <c r="F17" s="345"/>
      <c r="G17" s="346"/>
      <c r="H17" s="345"/>
      <c r="I17" s="346"/>
      <c r="J17" s="345"/>
      <c r="K17" s="346"/>
      <c r="L17" s="345"/>
      <c r="M17" s="346"/>
      <c r="N17" s="345"/>
      <c r="O17" s="346"/>
      <c r="P17" s="345"/>
      <c r="Q17" s="346"/>
      <c r="R17" s="345"/>
      <c r="S17" s="346"/>
      <c r="T17" s="345"/>
      <c r="U17" s="346"/>
      <c r="V17" s="345"/>
      <c r="W17" s="346"/>
      <c r="X17" s="345"/>
      <c r="Y17" s="346"/>
      <c r="Z17" s="345"/>
      <c r="AA17" s="346"/>
      <c r="AB17" s="347">
        <f t="shared" si="0"/>
        <v>0</v>
      </c>
      <c r="AC17" s="347">
        <f t="shared" si="0"/>
        <v>0</v>
      </c>
      <c r="AD17" s="347">
        <f t="shared" si="1"/>
        <v>0</v>
      </c>
    </row>
    <row r="18" spans="1:30" ht="24.95" customHeight="1" x14ac:dyDescent="0.15">
      <c r="A18" s="312" t="s">
        <v>53</v>
      </c>
      <c r="B18" s="345"/>
      <c r="C18" s="346"/>
      <c r="D18" s="345"/>
      <c r="E18" s="346"/>
      <c r="F18" s="345"/>
      <c r="G18" s="346"/>
      <c r="H18" s="345"/>
      <c r="I18" s="346"/>
      <c r="J18" s="345"/>
      <c r="K18" s="346"/>
      <c r="L18" s="345"/>
      <c r="M18" s="346"/>
      <c r="N18" s="345"/>
      <c r="O18" s="346"/>
      <c r="P18" s="345"/>
      <c r="Q18" s="346"/>
      <c r="R18" s="345"/>
      <c r="S18" s="346"/>
      <c r="T18" s="345"/>
      <c r="U18" s="346"/>
      <c r="V18" s="345"/>
      <c r="W18" s="346"/>
      <c r="X18" s="345"/>
      <c r="Y18" s="346"/>
      <c r="Z18" s="345"/>
      <c r="AA18" s="346"/>
      <c r="AB18" s="347">
        <f t="shared" si="0"/>
        <v>0</v>
      </c>
      <c r="AC18" s="347">
        <f t="shared" si="0"/>
        <v>0</v>
      </c>
      <c r="AD18" s="347">
        <f t="shared" si="1"/>
        <v>0</v>
      </c>
    </row>
    <row r="19" spans="1:30" ht="24.95" customHeight="1" x14ac:dyDescent="0.15">
      <c r="A19" s="312" t="s">
        <v>54</v>
      </c>
      <c r="B19" s="345"/>
      <c r="C19" s="346"/>
      <c r="D19" s="345">
        <v>0</v>
      </c>
      <c r="E19" s="346">
        <v>65</v>
      </c>
      <c r="F19" s="345"/>
      <c r="G19" s="346"/>
      <c r="H19" s="345"/>
      <c r="I19" s="346"/>
      <c r="J19" s="345"/>
      <c r="K19" s="346"/>
      <c r="L19" s="345"/>
      <c r="M19" s="346"/>
      <c r="N19" s="345"/>
      <c r="O19" s="346"/>
      <c r="P19" s="345">
        <v>3</v>
      </c>
      <c r="Q19" s="346">
        <v>4</v>
      </c>
      <c r="R19" s="345"/>
      <c r="S19" s="346"/>
      <c r="T19" s="345"/>
      <c r="U19" s="346"/>
      <c r="V19" s="345">
        <v>1</v>
      </c>
      <c r="W19" s="346">
        <v>1</v>
      </c>
      <c r="X19" s="345"/>
      <c r="Y19" s="346"/>
      <c r="Z19" s="345">
        <v>11</v>
      </c>
      <c r="AA19" s="346">
        <v>4</v>
      </c>
      <c r="AB19" s="347">
        <f t="shared" si="0"/>
        <v>15</v>
      </c>
      <c r="AC19" s="347">
        <f t="shared" si="0"/>
        <v>74</v>
      </c>
      <c r="AD19" s="347">
        <f t="shared" si="1"/>
        <v>89</v>
      </c>
    </row>
    <row r="20" spans="1:30" ht="24.95" customHeight="1" x14ac:dyDescent="0.15">
      <c r="A20" s="312" t="s">
        <v>55</v>
      </c>
      <c r="B20" s="345"/>
      <c r="C20" s="346"/>
      <c r="D20" s="345">
        <v>30</v>
      </c>
      <c r="E20" s="346"/>
      <c r="F20" s="345">
        <v>4</v>
      </c>
      <c r="G20" s="346">
        <v>7</v>
      </c>
      <c r="H20" s="345">
        <v>461</v>
      </c>
      <c r="I20" s="346">
        <v>639</v>
      </c>
      <c r="J20" s="345"/>
      <c r="K20" s="346"/>
      <c r="L20" s="345">
        <v>6</v>
      </c>
      <c r="M20" s="346">
        <v>22</v>
      </c>
      <c r="N20" s="345"/>
      <c r="O20" s="346"/>
      <c r="P20" s="345">
        <v>0</v>
      </c>
      <c r="Q20" s="346">
        <v>8</v>
      </c>
      <c r="R20" s="345"/>
      <c r="S20" s="346"/>
      <c r="T20" s="345">
        <v>120</v>
      </c>
      <c r="U20" s="346">
        <v>0</v>
      </c>
      <c r="V20" s="345">
        <v>3</v>
      </c>
      <c r="W20" s="346">
        <v>5</v>
      </c>
      <c r="X20" s="345"/>
      <c r="Y20" s="346"/>
      <c r="Z20" s="345">
        <v>70</v>
      </c>
      <c r="AA20" s="346">
        <v>130</v>
      </c>
      <c r="AB20" s="347">
        <f t="shared" si="0"/>
        <v>694</v>
      </c>
      <c r="AC20" s="347">
        <f t="shared" si="0"/>
        <v>811</v>
      </c>
      <c r="AD20" s="347">
        <f t="shared" si="1"/>
        <v>1505</v>
      </c>
    </row>
    <row r="21" spans="1:30" ht="24.95" customHeight="1" x14ac:dyDescent="0.15">
      <c r="A21" s="312" t="s">
        <v>56</v>
      </c>
      <c r="B21" s="345"/>
      <c r="C21" s="346"/>
      <c r="D21" s="345"/>
      <c r="E21" s="346"/>
      <c r="F21" s="345">
        <v>0</v>
      </c>
      <c r="G21" s="346">
        <v>5</v>
      </c>
      <c r="H21" s="345">
        <v>588</v>
      </c>
      <c r="I21" s="346">
        <v>796</v>
      </c>
      <c r="J21" s="345"/>
      <c r="K21" s="346"/>
      <c r="L21" s="345"/>
      <c r="M21" s="346"/>
      <c r="N21" s="345"/>
      <c r="O21" s="346">
        <v>2</v>
      </c>
      <c r="P21" s="345">
        <v>5</v>
      </c>
      <c r="Q21" s="346">
        <v>0</v>
      </c>
      <c r="R21" s="345"/>
      <c r="S21" s="346"/>
      <c r="T21" s="345"/>
      <c r="U21" s="346"/>
      <c r="V21" s="345">
        <v>1</v>
      </c>
      <c r="W21" s="346"/>
      <c r="X21" s="345"/>
      <c r="Y21" s="346"/>
      <c r="Z21" s="345">
        <v>12</v>
      </c>
      <c r="AA21" s="346">
        <v>5</v>
      </c>
      <c r="AB21" s="347">
        <f t="shared" si="0"/>
        <v>606</v>
      </c>
      <c r="AC21" s="347">
        <f t="shared" si="0"/>
        <v>808</v>
      </c>
      <c r="AD21" s="347">
        <f t="shared" si="1"/>
        <v>1414</v>
      </c>
    </row>
    <row r="22" spans="1:30" ht="24.95" customHeight="1" x14ac:dyDescent="0.15">
      <c r="A22" s="312" t="s">
        <v>57</v>
      </c>
      <c r="B22" s="345"/>
      <c r="C22" s="346"/>
      <c r="D22" s="345"/>
      <c r="E22" s="346"/>
      <c r="F22" s="345"/>
      <c r="G22" s="346"/>
      <c r="H22" s="345"/>
      <c r="I22" s="346"/>
      <c r="J22" s="345"/>
      <c r="K22" s="346"/>
      <c r="L22" s="345"/>
      <c r="M22" s="346"/>
      <c r="N22" s="345"/>
      <c r="O22" s="346"/>
      <c r="P22" s="345"/>
      <c r="Q22" s="346"/>
      <c r="R22" s="345"/>
      <c r="S22" s="346"/>
      <c r="T22" s="345"/>
      <c r="U22" s="346"/>
      <c r="V22" s="345"/>
      <c r="W22" s="346"/>
      <c r="X22" s="345"/>
      <c r="Y22" s="346"/>
      <c r="Z22" s="345"/>
      <c r="AA22" s="346"/>
      <c r="AB22" s="347">
        <f t="shared" si="0"/>
        <v>0</v>
      </c>
      <c r="AC22" s="347">
        <f t="shared" si="0"/>
        <v>0</v>
      </c>
      <c r="AD22" s="347">
        <f t="shared" si="1"/>
        <v>0</v>
      </c>
    </row>
    <row r="23" spans="1:30" ht="24.95" customHeight="1" x14ac:dyDescent="0.15">
      <c r="A23" s="312" t="s">
        <v>58</v>
      </c>
      <c r="B23" s="345"/>
      <c r="C23" s="346"/>
      <c r="D23" s="345"/>
      <c r="E23" s="346"/>
      <c r="F23" s="345"/>
      <c r="G23" s="346"/>
      <c r="H23" s="345"/>
      <c r="I23" s="346"/>
      <c r="J23" s="345"/>
      <c r="K23" s="346"/>
      <c r="L23" s="345"/>
      <c r="M23" s="346"/>
      <c r="N23" s="345"/>
      <c r="O23" s="346"/>
      <c r="P23" s="345"/>
      <c r="Q23" s="346"/>
      <c r="R23" s="345"/>
      <c r="S23" s="346"/>
      <c r="T23" s="345"/>
      <c r="U23" s="346"/>
      <c r="V23" s="345"/>
      <c r="W23" s="346"/>
      <c r="X23" s="345"/>
      <c r="Y23" s="346"/>
      <c r="Z23" s="345"/>
      <c r="AA23" s="346"/>
      <c r="AB23" s="347">
        <f t="shared" si="0"/>
        <v>0</v>
      </c>
      <c r="AC23" s="347">
        <f t="shared" si="0"/>
        <v>0</v>
      </c>
      <c r="AD23" s="347">
        <f t="shared" si="1"/>
        <v>0</v>
      </c>
    </row>
    <row r="24" spans="1:30" ht="24.95" customHeight="1" x14ac:dyDescent="0.15">
      <c r="A24" s="312" t="s">
        <v>59</v>
      </c>
      <c r="B24" s="345"/>
      <c r="C24" s="346"/>
      <c r="D24" s="345"/>
      <c r="E24" s="346"/>
      <c r="F24" s="345"/>
      <c r="G24" s="346"/>
      <c r="H24" s="345"/>
      <c r="I24" s="346"/>
      <c r="J24" s="345"/>
      <c r="K24" s="346"/>
      <c r="L24" s="345"/>
      <c r="M24" s="346"/>
      <c r="N24" s="345"/>
      <c r="O24" s="346"/>
      <c r="P24" s="345"/>
      <c r="Q24" s="346"/>
      <c r="R24" s="345"/>
      <c r="S24" s="346"/>
      <c r="T24" s="345"/>
      <c r="U24" s="346"/>
      <c r="V24" s="345"/>
      <c r="W24" s="346"/>
      <c r="X24" s="345"/>
      <c r="Y24" s="346"/>
      <c r="Z24" s="345"/>
      <c r="AA24" s="346"/>
      <c r="AB24" s="347">
        <f t="shared" si="0"/>
        <v>0</v>
      </c>
      <c r="AC24" s="347">
        <f t="shared" si="0"/>
        <v>0</v>
      </c>
      <c r="AD24" s="347">
        <f t="shared" si="1"/>
        <v>0</v>
      </c>
    </row>
    <row r="25" spans="1:30" ht="24.95" customHeight="1" x14ac:dyDescent="0.15">
      <c r="A25" s="312" t="s">
        <v>60</v>
      </c>
      <c r="B25" s="345"/>
      <c r="C25" s="346"/>
      <c r="D25" s="345"/>
      <c r="E25" s="346"/>
      <c r="F25" s="345"/>
      <c r="G25" s="346"/>
      <c r="H25" s="345"/>
      <c r="I25" s="346"/>
      <c r="J25" s="345"/>
      <c r="K25" s="346"/>
      <c r="L25" s="345"/>
      <c r="M25" s="346"/>
      <c r="N25" s="345"/>
      <c r="O25" s="346"/>
      <c r="P25" s="345"/>
      <c r="Q25" s="346"/>
      <c r="R25" s="345"/>
      <c r="S25" s="346"/>
      <c r="T25" s="345"/>
      <c r="U25" s="346"/>
      <c r="V25" s="345"/>
      <c r="W25" s="346"/>
      <c r="X25" s="345"/>
      <c r="Y25" s="346"/>
      <c r="Z25" s="345"/>
      <c r="AA25" s="346"/>
      <c r="AB25" s="347">
        <f t="shared" si="0"/>
        <v>0</v>
      </c>
      <c r="AC25" s="347">
        <f t="shared" si="0"/>
        <v>0</v>
      </c>
      <c r="AD25" s="347">
        <f t="shared" si="1"/>
        <v>0</v>
      </c>
    </row>
    <row r="26" spans="1:30" ht="24.95" customHeight="1" x14ac:dyDescent="0.15">
      <c r="A26" s="312" t="s">
        <v>61</v>
      </c>
      <c r="B26" s="345"/>
      <c r="C26" s="346"/>
      <c r="D26" s="345"/>
      <c r="E26" s="346"/>
      <c r="F26" s="345"/>
      <c r="G26" s="346"/>
      <c r="H26" s="345"/>
      <c r="I26" s="346"/>
      <c r="J26" s="345"/>
      <c r="K26" s="346"/>
      <c r="L26" s="345"/>
      <c r="M26" s="346"/>
      <c r="N26" s="345"/>
      <c r="O26" s="346"/>
      <c r="P26" s="345"/>
      <c r="Q26" s="346"/>
      <c r="R26" s="345"/>
      <c r="S26" s="346"/>
      <c r="T26" s="345"/>
      <c r="U26" s="346"/>
      <c r="V26" s="345"/>
      <c r="W26" s="346"/>
      <c r="X26" s="345"/>
      <c r="Y26" s="346"/>
      <c r="Z26" s="345"/>
      <c r="AA26" s="346"/>
      <c r="AB26" s="347">
        <f t="shared" si="0"/>
        <v>0</v>
      </c>
      <c r="AC26" s="347">
        <f t="shared" si="0"/>
        <v>0</v>
      </c>
      <c r="AD26" s="347">
        <f t="shared" si="1"/>
        <v>0</v>
      </c>
    </row>
    <row r="27" spans="1:30" ht="24.95" customHeight="1" x14ac:dyDescent="0.15">
      <c r="A27" s="312" t="s">
        <v>62</v>
      </c>
      <c r="B27" s="345"/>
      <c r="C27" s="346"/>
      <c r="D27" s="345"/>
      <c r="E27" s="346"/>
      <c r="F27" s="345"/>
      <c r="G27" s="346"/>
      <c r="H27" s="345"/>
      <c r="I27" s="346"/>
      <c r="J27" s="345"/>
      <c r="K27" s="346"/>
      <c r="L27" s="345"/>
      <c r="M27" s="346"/>
      <c r="N27" s="345"/>
      <c r="O27" s="346"/>
      <c r="P27" s="345"/>
      <c r="Q27" s="346"/>
      <c r="R27" s="345"/>
      <c r="S27" s="346"/>
      <c r="T27" s="345"/>
      <c r="U27" s="346"/>
      <c r="V27" s="345"/>
      <c r="W27" s="346"/>
      <c r="X27" s="345"/>
      <c r="Y27" s="346"/>
      <c r="Z27" s="345"/>
      <c r="AA27" s="346"/>
      <c r="AB27" s="347">
        <f t="shared" si="0"/>
        <v>0</v>
      </c>
      <c r="AC27" s="347">
        <f t="shared" si="0"/>
        <v>0</v>
      </c>
      <c r="AD27" s="347">
        <f t="shared" si="1"/>
        <v>0</v>
      </c>
    </row>
    <row r="28" spans="1:30" ht="24.95" customHeight="1" x14ac:dyDescent="0.15">
      <c r="A28" s="312" t="s">
        <v>63</v>
      </c>
      <c r="B28" s="345"/>
      <c r="C28" s="346"/>
      <c r="D28" s="345"/>
      <c r="E28" s="346"/>
      <c r="F28" s="345"/>
      <c r="G28" s="346"/>
      <c r="H28" s="345"/>
      <c r="I28" s="346"/>
      <c r="J28" s="345"/>
      <c r="K28" s="346"/>
      <c r="L28" s="345"/>
      <c r="M28" s="346"/>
      <c r="N28" s="345"/>
      <c r="O28" s="346"/>
      <c r="P28" s="345"/>
      <c r="Q28" s="346"/>
      <c r="R28" s="345"/>
      <c r="S28" s="346"/>
      <c r="T28" s="345"/>
      <c r="U28" s="346"/>
      <c r="V28" s="345"/>
      <c r="W28" s="346"/>
      <c r="X28" s="345"/>
      <c r="Y28" s="346"/>
      <c r="Z28" s="345"/>
      <c r="AA28" s="346"/>
      <c r="AB28" s="347">
        <f t="shared" si="0"/>
        <v>0</v>
      </c>
      <c r="AC28" s="347">
        <f t="shared" si="0"/>
        <v>0</v>
      </c>
      <c r="AD28" s="347">
        <f t="shared" si="1"/>
        <v>0</v>
      </c>
    </row>
    <row r="29" spans="1:30" ht="24.95" customHeight="1" x14ac:dyDescent="0.15">
      <c r="A29" s="312" t="s">
        <v>64</v>
      </c>
      <c r="B29" s="345"/>
      <c r="C29" s="346"/>
      <c r="D29" s="345"/>
      <c r="E29" s="346"/>
      <c r="F29" s="345"/>
      <c r="G29" s="346"/>
      <c r="H29" s="345"/>
      <c r="I29" s="346"/>
      <c r="J29" s="345"/>
      <c r="K29" s="346"/>
      <c r="L29" s="345"/>
      <c r="M29" s="346"/>
      <c r="N29" s="345"/>
      <c r="O29" s="346"/>
      <c r="P29" s="345"/>
      <c r="Q29" s="346"/>
      <c r="R29" s="345"/>
      <c r="S29" s="346"/>
      <c r="T29" s="345"/>
      <c r="U29" s="346"/>
      <c r="V29" s="345"/>
      <c r="W29" s="346"/>
      <c r="X29" s="345"/>
      <c r="Y29" s="346"/>
      <c r="Z29" s="345"/>
      <c r="AA29" s="346"/>
      <c r="AB29" s="347">
        <f t="shared" si="0"/>
        <v>0</v>
      </c>
      <c r="AC29" s="347">
        <f t="shared" si="0"/>
        <v>0</v>
      </c>
      <c r="AD29" s="347">
        <f t="shared" si="1"/>
        <v>0</v>
      </c>
    </row>
    <row r="30" spans="1:30" ht="24.95" customHeight="1" x14ac:dyDescent="0.15">
      <c r="A30" s="312" t="s">
        <v>65</v>
      </c>
      <c r="B30" s="345"/>
      <c r="C30" s="346"/>
      <c r="D30" s="345"/>
      <c r="E30" s="346"/>
      <c r="F30" s="345"/>
      <c r="G30" s="346"/>
      <c r="H30" s="345"/>
      <c r="I30" s="346"/>
      <c r="J30" s="345"/>
      <c r="K30" s="346"/>
      <c r="L30" s="345"/>
      <c r="M30" s="346"/>
      <c r="N30" s="345"/>
      <c r="O30" s="346"/>
      <c r="P30" s="345"/>
      <c r="Q30" s="346"/>
      <c r="R30" s="345"/>
      <c r="S30" s="346"/>
      <c r="T30" s="345"/>
      <c r="U30" s="346"/>
      <c r="V30" s="345"/>
      <c r="W30" s="346"/>
      <c r="X30" s="345"/>
      <c r="Y30" s="346"/>
      <c r="Z30" s="345"/>
      <c r="AA30" s="346"/>
      <c r="AB30" s="347">
        <f t="shared" si="0"/>
        <v>0</v>
      </c>
      <c r="AC30" s="347">
        <f t="shared" si="0"/>
        <v>0</v>
      </c>
      <c r="AD30" s="347">
        <f t="shared" si="1"/>
        <v>0</v>
      </c>
    </row>
    <row r="31" spans="1:30" ht="24.95" customHeight="1" x14ac:dyDescent="0.15">
      <c r="A31" s="312" t="s">
        <v>66</v>
      </c>
      <c r="B31" s="345"/>
      <c r="C31" s="346"/>
      <c r="D31" s="345"/>
      <c r="E31" s="346"/>
      <c r="F31" s="345"/>
      <c r="G31" s="346"/>
      <c r="H31" s="345"/>
      <c r="I31" s="346"/>
      <c r="J31" s="345"/>
      <c r="K31" s="346"/>
      <c r="L31" s="345"/>
      <c r="M31" s="346"/>
      <c r="N31" s="345"/>
      <c r="O31" s="346"/>
      <c r="P31" s="345"/>
      <c r="Q31" s="346"/>
      <c r="R31" s="345"/>
      <c r="S31" s="346"/>
      <c r="T31" s="345"/>
      <c r="U31" s="346"/>
      <c r="V31" s="345"/>
      <c r="W31" s="346"/>
      <c r="X31" s="345"/>
      <c r="Y31" s="346"/>
      <c r="Z31" s="345"/>
      <c r="AA31" s="346"/>
      <c r="AB31" s="347">
        <f t="shared" si="0"/>
        <v>0</v>
      </c>
      <c r="AC31" s="347">
        <f t="shared" si="0"/>
        <v>0</v>
      </c>
      <c r="AD31" s="347">
        <f t="shared" si="1"/>
        <v>0</v>
      </c>
    </row>
    <row r="32" spans="1:30" ht="24.95" customHeight="1" x14ac:dyDescent="0.15">
      <c r="A32" s="312" t="s">
        <v>67</v>
      </c>
      <c r="B32" s="345"/>
      <c r="C32" s="346"/>
      <c r="D32" s="345"/>
      <c r="E32" s="346"/>
      <c r="F32" s="345"/>
      <c r="G32" s="346"/>
      <c r="H32" s="345"/>
      <c r="I32" s="346"/>
      <c r="J32" s="345"/>
      <c r="K32" s="346"/>
      <c r="L32" s="345"/>
      <c r="M32" s="346"/>
      <c r="N32" s="345"/>
      <c r="O32" s="346"/>
      <c r="P32" s="345"/>
      <c r="Q32" s="346"/>
      <c r="R32" s="345"/>
      <c r="S32" s="346"/>
      <c r="T32" s="345"/>
      <c r="U32" s="346"/>
      <c r="V32" s="345"/>
      <c r="W32" s="346"/>
      <c r="X32" s="345"/>
      <c r="Y32" s="346"/>
      <c r="Z32" s="345"/>
      <c r="AA32" s="346"/>
      <c r="AB32" s="347">
        <f t="shared" si="0"/>
        <v>0</v>
      </c>
      <c r="AC32" s="347">
        <f t="shared" si="0"/>
        <v>0</v>
      </c>
      <c r="AD32" s="347">
        <f t="shared" si="1"/>
        <v>0</v>
      </c>
    </row>
    <row r="33" spans="1:30" ht="24.95" customHeight="1" x14ac:dyDescent="0.15">
      <c r="A33" s="312" t="s">
        <v>412</v>
      </c>
      <c r="B33" s="345"/>
      <c r="C33" s="346"/>
      <c r="D33" s="345"/>
      <c r="E33" s="346"/>
      <c r="F33" s="345"/>
      <c r="G33" s="346"/>
      <c r="H33" s="345"/>
      <c r="I33" s="346"/>
      <c r="J33" s="345"/>
      <c r="K33" s="346"/>
      <c r="L33" s="345"/>
      <c r="M33" s="346"/>
      <c r="N33" s="345"/>
      <c r="O33" s="346"/>
      <c r="P33" s="345"/>
      <c r="Q33" s="346"/>
      <c r="R33" s="345"/>
      <c r="S33" s="346"/>
      <c r="T33" s="345"/>
      <c r="U33" s="346"/>
      <c r="V33" s="345"/>
      <c r="W33" s="346"/>
      <c r="X33" s="345"/>
      <c r="Y33" s="346"/>
      <c r="Z33" s="345"/>
      <c r="AA33" s="346"/>
      <c r="AB33" s="347">
        <f t="shared" si="0"/>
        <v>0</v>
      </c>
      <c r="AC33" s="347">
        <f t="shared" si="0"/>
        <v>0</v>
      </c>
      <c r="AD33" s="347">
        <f t="shared" si="1"/>
        <v>0</v>
      </c>
    </row>
    <row r="34" spans="1:30" ht="24.95" customHeight="1" x14ac:dyDescent="0.15">
      <c r="A34" s="312" t="s">
        <v>413</v>
      </c>
      <c r="B34" s="345"/>
      <c r="C34" s="346"/>
      <c r="D34" s="345"/>
      <c r="E34" s="346"/>
      <c r="F34" s="345"/>
      <c r="G34" s="346"/>
      <c r="H34" s="345"/>
      <c r="I34" s="346"/>
      <c r="J34" s="345"/>
      <c r="K34" s="346"/>
      <c r="L34" s="345"/>
      <c r="M34" s="346"/>
      <c r="N34" s="345"/>
      <c r="O34" s="346"/>
      <c r="P34" s="345"/>
      <c r="Q34" s="346"/>
      <c r="R34" s="345"/>
      <c r="S34" s="346"/>
      <c r="T34" s="345"/>
      <c r="U34" s="346"/>
      <c r="V34" s="345"/>
      <c r="W34" s="346"/>
      <c r="X34" s="345"/>
      <c r="Y34" s="346"/>
      <c r="Z34" s="345"/>
      <c r="AA34" s="346"/>
      <c r="AB34" s="347">
        <f t="shared" si="0"/>
        <v>0</v>
      </c>
      <c r="AC34" s="347">
        <f t="shared" si="0"/>
        <v>0</v>
      </c>
      <c r="AD34" s="347">
        <f t="shared" si="1"/>
        <v>0</v>
      </c>
    </row>
    <row r="35" spans="1:30" ht="24.95" customHeight="1" x14ac:dyDescent="0.15">
      <c r="A35" s="312" t="s">
        <v>414</v>
      </c>
      <c r="B35" s="345"/>
      <c r="C35" s="346"/>
      <c r="D35" s="345"/>
      <c r="E35" s="346"/>
      <c r="F35" s="345"/>
      <c r="G35" s="346"/>
      <c r="H35" s="345"/>
      <c r="I35" s="346"/>
      <c r="J35" s="345"/>
      <c r="K35" s="346"/>
      <c r="L35" s="345"/>
      <c r="M35" s="346"/>
      <c r="N35" s="345"/>
      <c r="O35" s="346"/>
      <c r="P35" s="345"/>
      <c r="Q35" s="346"/>
      <c r="R35" s="345"/>
      <c r="S35" s="346"/>
      <c r="T35" s="345"/>
      <c r="U35" s="346"/>
      <c r="V35" s="345"/>
      <c r="W35" s="346"/>
      <c r="X35" s="345"/>
      <c r="Y35" s="346"/>
      <c r="Z35" s="345"/>
      <c r="AA35" s="346"/>
      <c r="AB35" s="347">
        <f t="shared" si="0"/>
        <v>0</v>
      </c>
      <c r="AC35" s="347">
        <f t="shared" si="0"/>
        <v>0</v>
      </c>
      <c r="AD35" s="347">
        <f t="shared" si="1"/>
        <v>0</v>
      </c>
    </row>
    <row r="36" spans="1:30" ht="24.95" customHeight="1" x14ac:dyDescent="0.15">
      <c r="A36" s="312" t="s">
        <v>68</v>
      </c>
      <c r="B36" s="345"/>
      <c r="C36" s="346"/>
      <c r="D36" s="345"/>
      <c r="E36" s="346"/>
      <c r="F36" s="345"/>
      <c r="G36" s="346"/>
      <c r="H36" s="345"/>
      <c r="I36" s="346"/>
      <c r="J36" s="345"/>
      <c r="K36" s="346"/>
      <c r="L36" s="345"/>
      <c r="M36" s="346"/>
      <c r="N36" s="345"/>
      <c r="O36" s="346"/>
      <c r="P36" s="345"/>
      <c r="Q36" s="346"/>
      <c r="R36" s="345"/>
      <c r="S36" s="346"/>
      <c r="T36" s="345"/>
      <c r="U36" s="346"/>
      <c r="V36" s="345"/>
      <c r="W36" s="346"/>
      <c r="X36" s="345"/>
      <c r="Y36" s="346"/>
      <c r="Z36" s="345"/>
      <c r="AA36" s="346"/>
      <c r="AB36" s="347">
        <f t="shared" si="0"/>
        <v>0</v>
      </c>
      <c r="AC36" s="347">
        <f t="shared" si="0"/>
        <v>0</v>
      </c>
      <c r="AD36" s="347">
        <f t="shared" si="1"/>
        <v>0</v>
      </c>
    </row>
    <row r="37" spans="1:30" ht="24.95" customHeight="1" x14ac:dyDescent="0.15">
      <c r="A37" s="312" t="s">
        <v>415</v>
      </c>
      <c r="B37" s="345"/>
      <c r="C37" s="346"/>
      <c r="D37" s="345"/>
      <c r="E37" s="346"/>
      <c r="F37" s="345"/>
      <c r="G37" s="346"/>
      <c r="H37" s="345"/>
      <c r="I37" s="346"/>
      <c r="J37" s="345"/>
      <c r="K37" s="346"/>
      <c r="L37" s="345"/>
      <c r="M37" s="346"/>
      <c r="N37" s="345"/>
      <c r="O37" s="346"/>
      <c r="P37" s="345"/>
      <c r="Q37" s="346"/>
      <c r="R37" s="345"/>
      <c r="S37" s="346"/>
      <c r="T37" s="345"/>
      <c r="U37" s="346"/>
      <c r="V37" s="345"/>
      <c r="W37" s="346"/>
      <c r="X37" s="345"/>
      <c r="Y37" s="346"/>
      <c r="Z37" s="345"/>
      <c r="AA37" s="346"/>
      <c r="AB37" s="347">
        <f t="shared" si="0"/>
        <v>0</v>
      </c>
      <c r="AC37" s="347">
        <f t="shared" si="0"/>
        <v>0</v>
      </c>
      <c r="AD37" s="347">
        <f t="shared" si="1"/>
        <v>0</v>
      </c>
    </row>
    <row r="38" spans="1:30" ht="24.95" customHeight="1" x14ac:dyDescent="0.15">
      <c r="A38" s="312" t="s">
        <v>416</v>
      </c>
      <c r="B38" s="345"/>
      <c r="C38" s="346"/>
      <c r="D38" s="345"/>
      <c r="E38" s="346"/>
      <c r="F38" s="345"/>
      <c r="G38" s="346"/>
      <c r="H38" s="345"/>
      <c r="I38" s="346"/>
      <c r="J38" s="345"/>
      <c r="K38" s="346"/>
      <c r="L38" s="345"/>
      <c r="M38" s="346"/>
      <c r="N38" s="345"/>
      <c r="O38" s="346"/>
      <c r="P38" s="345"/>
      <c r="Q38" s="346"/>
      <c r="R38" s="345"/>
      <c r="S38" s="346"/>
      <c r="T38" s="345"/>
      <c r="U38" s="346"/>
      <c r="V38" s="345"/>
      <c r="W38" s="346"/>
      <c r="X38" s="345"/>
      <c r="Y38" s="346"/>
      <c r="Z38" s="345"/>
      <c r="AA38" s="346"/>
      <c r="AB38" s="347">
        <f t="shared" si="0"/>
        <v>0</v>
      </c>
      <c r="AC38" s="347">
        <f t="shared" si="0"/>
        <v>0</v>
      </c>
      <c r="AD38" s="347">
        <f t="shared" si="1"/>
        <v>0</v>
      </c>
    </row>
    <row r="39" spans="1:30" ht="24.95" customHeight="1" x14ac:dyDescent="0.15">
      <c r="A39" s="312" t="s">
        <v>417</v>
      </c>
      <c r="B39" s="345"/>
      <c r="C39" s="346"/>
      <c r="D39" s="345"/>
      <c r="E39" s="346"/>
      <c r="F39" s="345"/>
      <c r="G39" s="346"/>
      <c r="H39" s="345"/>
      <c r="I39" s="346"/>
      <c r="J39" s="345"/>
      <c r="K39" s="346"/>
      <c r="L39" s="345"/>
      <c r="M39" s="346"/>
      <c r="N39" s="345"/>
      <c r="O39" s="346"/>
      <c r="P39" s="345"/>
      <c r="Q39" s="346"/>
      <c r="R39" s="345"/>
      <c r="S39" s="346"/>
      <c r="T39" s="345"/>
      <c r="U39" s="346"/>
      <c r="V39" s="345"/>
      <c r="W39" s="346"/>
      <c r="X39" s="345"/>
      <c r="Y39" s="346"/>
      <c r="Z39" s="345"/>
      <c r="AA39" s="346"/>
      <c r="AB39" s="347">
        <f t="shared" si="0"/>
        <v>0</v>
      </c>
      <c r="AC39" s="347">
        <f t="shared" si="0"/>
        <v>0</v>
      </c>
      <c r="AD39" s="347">
        <f t="shared" si="1"/>
        <v>0</v>
      </c>
    </row>
    <row r="40" spans="1:30" ht="24.95" customHeight="1" x14ac:dyDescent="0.15">
      <c r="A40" s="312" t="s">
        <v>69</v>
      </c>
      <c r="B40" s="345"/>
      <c r="C40" s="346"/>
      <c r="D40" s="345"/>
      <c r="E40" s="346"/>
      <c r="F40" s="345"/>
      <c r="G40" s="346"/>
      <c r="H40" s="345"/>
      <c r="I40" s="346"/>
      <c r="J40" s="345"/>
      <c r="K40" s="346"/>
      <c r="L40" s="345"/>
      <c r="M40" s="346"/>
      <c r="N40" s="345"/>
      <c r="O40" s="346"/>
      <c r="P40" s="345"/>
      <c r="Q40" s="346"/>
      <c r="R40" s="345"/>
      <c r="S40" s="346"/>
      <c r="T40" s="345"/>
      <c r="U40" s="346"/>
      <c r="V40" s="345"/>
      <c r="W40" s="346"/>
      <c r="X40" s="345"/>
      <c r="Y40" s="346"/>
      <c r="Z40" s="345"/>
      <c r="AA40" s="346"/>
      <c r="AB40" s="347">
        <f t="shared" si="0"/>
        <v>0</v>
      </c>
      <c r="AC40" s="347">
        <f t="shared" si="0"/>
        <v>0</v>
      </c>
      <c r="AD40" s="347">
        <f t="shared" si="1"/>
        <v>0</v>
      </c>
    </row>
    <row r="41" spans="1:30" ht="24.95" customHeight="1" x14ac:dyDescent="0.15">
      <c r="A41" s="312" t="s">
        <v>70</v>
      </c>
      <c r="B41" s="345"/>
      <c r="C41" s="346"/>
      <c r="D41" s="345"/>
      <c r="E41" s="346"/>
      <c r="F41" s="345"/>
      <c r="G41" s="346"/>
      <c r="H41" s="345"/>
      <c r="I41" s="346"/>
      <c r="J41" s="345"/>
      <c r="K41" s="346"/>
      <c r="L41" s="345"/>
      <c r="M41" s="346"/>
      <c r="N41" s="345"/>
      <c r="O41" s="346"/>
      <c r="P41" s="345"/>
      <c r="Q41" s="346"/>
      <c r="R41" s="345"/>
      <c r="S41" s="346"/>
      <c r="T41" s="345"/>
      <c r="U41" s="346"/>
      <c r="V41" s="345"/>
      <c r="W41" s="346"/>
      <c r="X41" s="345"/>
      <c r="Y41" s="346"/>
      <c r="Z41" s="345"/>
      <c r="AA41" s="346"/>
      <c r="AB41" s="347">
        <f t="shared" si="0"/>
        <v>0</v>
      </c>
      <c r="AC41" s="347">
        <f t="shared" si="0"/>
        <v>0</v>
      </c>
      <c r="AD41" s="347">
        <f t="shared" si="1"/>
        <v>0</v>
      </c>
    </row>
    <row r="42" spans="1:30" ht="24.95" customHeight="1" x14ac:dyDescent="0.15">
      <c r="A42" s="312" t="s">
        <v>71</v>
      </c>
      <c r="B42" s="345"/>
      <c r="C42" s="346"/>
      <c r="D42" s="345"/>
      <c r="E42" s="346"/>
      <c r="F42" s="345"/>
      <c r="G42" s="346"/>
      <c r="H42" s="345"/>
      <c r="I42" s="346"/>
      <c r="J42" s="345"/>
      <c r="K42" s="346"/>
      <c r="L42" s="345"/>
      <c r="M42" s="346"/>
      <c r="N42" s="345"/>
      <c r="O42" s="346"/>
      <c r="P42" s="345"/>
      <c r="Q42" s="346"/>
      <c r="R42" s="345"/>
      <c r="S42" s="346"/>
      <c r="T42" s="345"/>
      <c r="U42" s="346"/>
      <c r="V42" s="345"/>
      <c r="W42" s="346"/>
      <c r="X42" s="345"/>
      <c r="Y42" s="346"/>
      <c r="Z42" s="345"/>
      <c r="AA42" s="346"/>
      <c r="AB42" s="347">
        <f t="shared" si="0"/>
        <v>0</v>
      </c>
      <c r="AC42" s="347">
        <f t="shared" si="0"/>
        <v>0</v>
      </c>
      <c r="AD42" s="347">
        <f t="shared" si="1"/>
        <v>0</v>
      </c>
    </row>
    <row r="43" spans="1:30" ht="24.95" customHeight="1" x14ac:dyDescent="0.15">
      <c r="A43" s="312" t="s">
        <v>72</v>
      </c>
      <c r="B43" s="345"/>
      <c r="C43" s="346"/>
      <c r="D43" s="345"/>
      <c r="E43" s="346"/>
      <c r="F43" s="345"/>
      <c r="G43" s="346"/>
      <c r="H43" s="345"/>
      <c r="I43" s="346"/>
      <c r="J43" s="345"/>
      <c r="K43" s="346"/>
      <c r="L43" s="345"/>
      <c r="M43" s="346"/>
      <c r="N43" s="345"/>
      <c r="O43" s="346"/>
      <c r="P43" s="345"/>
      <c r="Q43" s="346"/>
      <c r="R43" s="345"/>
      <c r="S43" s="346"/>
      <c r="T43" s="345"/>
      <c r="U43" s="346"/>
      <c r="V43" s="345"/>
      <c r="W43" s="346"/>
      <c r="X43" s="345"/>
      <c r="Y43" s="346"/>
      <c r="Z43" s="345"/>
      <c r="AA43" s="346"/>
      <c r="AB43" s="347">
        <f t="shared" si="0"/>
        <v>0</v>
      </c>
      <c r="AC43" s="347">
        <f t="shared" si="0"/>
        <v>0</v>
      </c>
      <c r="AD43" s="347">
        <f t="shared" si="1"/>
        <v>0</v>
      </c>
    </row>
    <row r="44" spans="1:30" ht="24.95" customHeight="1" x14ac:dyDescent="0.15">
      <c r="A44" s="312" t="s">
        <v>73</v>
      </c>
      <c r="B44" s="345"/>
      <c r="C44" s="346"/>
      <c r="D44" s="345"/>
      <c r="E44" s="346"/>
      <c r="F44" s="345"/>
      <c r="G44" s="346"/>
      <c r="H44" s="345"/>
      <c r="I44" s="346"/>
      <c r="J44" s="345"/>
      <c r="K44" s="346"/>
      <c r="L44" s="345"/>
      <c r="M44" s="346"/>
      <c r="N44" s="345"/>
      <c r="O44" s="346"/>
      <c r="P44" s="345"/>
      <c r="Q44" s="346"/>
      <c r="R44" s="345"/>
      <c r="S44" s="346"/>
      <c r="T44" s="345"/>
      <c r="U44" s="346"/>
      <c r="V44" s="345"/>
      <c r="W44" s="346"/>
      <c r="X44" s="345"/>
      <c r="Y44" s="346"/>
      <c r="Z44" s="345"/>
      <c r="AA44" s="346"/>
      <c r="AB44" s="347">
        <f t="shared" si="0"/>
        <v>0</v>
      </c>
      <c r="AC44" s="347">
        <f t="shared" si="0"/>
        <v>0</v>
      </c>
      <c r="AD44" s="347">
        <f t="shared" si="1"/>
        <v>0</v>
      </c>
    </row>
    <row r="45" spans="1:30" ht="24.95" customHeight="1" x14ac:dyDescent="0.15">
      <c r="A45" s="312" t="s">
        <v>418</v>
      </c>
      <c r="B45" s="345"/>
      <c r="C45" s="346"/>
      <c r="D45" s="345"/>
      <c r="E45" s="346"/>
      <c r="F45" s="345"/>
      <c r="G45" s="346"/>
      <c r="H45" s="345"/>
      <c r="I45" s="346"/>
      <c r="J45" s="345"/>
      <c r="K45" s="346"/>
      <c r="L45" s="345"/>
      <c r="M45" s="346"/>
      <c r="N45" s="345"/>
      <c r="O45" s="346"/>
      <c r="P45" s="345"/>
      <c r="Q45" s="346"/>
      <c r="R45" s="345"/>
      <c r="S45" s="346"/>
      <c r="T45" s="345"/>
      <c r="U45" s="346"/>
      <c r="V45" s="345"/>
      <c r="W45" s="346"/>
      <c r="X45" s="345"/>
      <c r="Y45" s="346"/>
      <c r="Z45" s="345"/>
      <c r="AA45" s="346"/>
      <c r="AB45" s="347">
        <f t="shared" si="0"/>
        <v>0</v>
      </c>
      <c r="AC45" s="347">
        <f t="shared" si="0"/>
        <v>0</v>
      </c>
      <c r="AD45" s="347">
        <f t="shared" si="1"/>
        <v>0</v>
      </c>
    </row>
    <row r="46" spans="1:30" ht="24.95" customHeight="1" x14ac:dyDescent="0.15">
      <c r="A46" s="312" t="s">
        <v>74</v>
      </c>
      <c r="B46" s="345"/>
      <c r="C46" s="346"/>
      <c r="D46" s="345"/>
      <c r="E46" s="346"/>
      <c r="F46" s="345"/>
      <c r="G46" s="346"/>
      <c r="H46" s="345"/>
      <c r="I46" s="346"/>
      <c r="J46" s="345"/>
      <c r="K46" s="346"/>
      <c r="L46" s="345"/>
      <c r="M46" s="346"/>
      <c r="N46" s="345"/>
      <c r="O46" s="346"/>
      <c r="P46" s="345"/>
      <c r="Q46" s="346"/>
      <c r="R46" s="345"/>
      <c r="S46" s="346"/>
      <c r="T46" s="345"/>
      <c r="U46" s="346"/>
      <c r="V46" s="345"/>
      <c r="W46" s="346"/>
      <c r="X46" s="345"/>
      <c r="Y46" s="346"/>
      <c r="Z46" s="345"/>
      <c r="AA46" s="346"/>
      <c r="AB46" s="347">
        <f t="shared" si="0"/>
        <v>0</v>
      </c>
      <c r="AC46" s="347">
        <f t="shared" si="0"/>
        <v>0</v>
      </c>
      <c r="AD46" s="347">
        <f t="shared" si="1"/>
        <v>0</v>
      </c>
    </row>
    <row r="47" spans="1:30" ht="24.95" customHeight="1" x14ac:dyDescent="0.15">
      <c r="A47" s="312" t="s">
        <v>75</v>
      </c>
      <c r="B47" s="348"/>
      <c r="C47" s="349"/>
      <c r="D47" s="348"/>
      <c r="E47" s="349"/>
      <c r="F47" s="348"/>
      <c r="G47" s="349"/>
      <c r="H47" s="348"/>
      <c r="I47" s="349"/>
      <c r="J47" s="348"/>
      <c r="K47" s="349"/>
      <c r="L47" s="348"/>
      <c r="M47" s="349"/>
      <c r="N47" s="348"/>
      <c r="O47" s="349"/>
      <c r="P47" s="348"/>
      <c r="Q47" s="349"/>
      <c r="R47" s="348"/>
      <c r="S47" s="349"/>
      <c r="T47" s="348"/>
      <c r="U47" s="349"/>
      <c r="V47" s="348"/>
      <c r="W47" s="349"/>
      <c r="X47" s="348"/>
      <c r="Y47" s="349"/>
      <c r="Z47" s="348"/>
      <c r="AA47" s="349"/>
      <c r="AB47" s="350">
        <f t="shared" si="0"/>
        <v>0</v>
      </c>
      <c r="AC47" s="350">
        <f t="shared" si="0"/>
        <v>0</v>
      </c>
      <c r="AD47" s="350">
        <f t="shared" si="1"/>
        <v>0</v>
      </c>
    </row>
    <row r="48" spans="1:30" ht="15" customHeight="1" x14ac:dyDescent="0.15">
      <c r="A48" s="57" t="s">
        <v>76</v>
      </c>
      <c r="B48" s="351">
        <f t="shared" ref="B48:AA48" si="2">SUM(B4:B47)</f>
        <v>0</v>
      </c>
      <c r="C48" s="351">
        <f t="shared" si="2"/>
        <v>0</v>
      </c>
      <c r="D48" s="351">
        <f t="shared" si="2"/>
        <v>89</v>
      </c>
      <c r="E48" s="351">
        <f t="shared" si="2"/>
        <v>352</v>
      </c>
      <c r="F48" s="351">
        <f t="shared" si="2"/>
        <v>37</v>
      </c>
      <c r="G48" s="351">
        <f t="shared" si="2"/>
        <v>37</v>
      </c>
      <c r="H48" s="351">
        <f t="shared" si="2"/>
        <v>1750</v>
      </c>
      <c r="I48" s="351">
        <f t="shared" si="2"/>
        <v>5221</v>
      </c>
      <c r="J48" s="351">
        <f t="shared" si="2"/>
        <v>121</v>
      </c>
      <c r="K48" s="351">
        <f t="shared" si="2"/>
        <v>66</v>
      </c>
      <c r="L48" s="351">
        <f t="shared" si="2"/>
        <v>27</v>
      </c>
      <c r="M48" s="351">
        <f t="shared" si="2"/>
        <v>131</v>
      </c>
      <c r="N48" s="351">
        <f t="shared" si="2"/>
        <v>17</v>
      </c>
      <c r="O48" s="351">
        <f t="shared" si="2"/>
        <v>45</v>
      </c>
      <c r="P48" s="351">
        <f t="shared" si="2"/>
        <v>46</v>
      </c>
      <c r="Q48" s="351">
        <f t="shared" si="2"/>
        <v>140</v>
      </c>
      <c r="R48" s="351">
        <f t="shared" si="2"/>
        <v>0</v>
      </c>
      <c r="S48" s="351">
        <f t="shared" si="2"/>
        <v>0</v>
      </c>
      <c r="T48" s="351">
        <f t="shared" si="2"/>
        <v>120</v>
      </c>
      <c r="U48" s="351">
        <f t="shared" si="2"/>
        <v>0</v>
      </c>
      <c r="V48" s="351">
        <f t="shared" si="2"/>
        <v>12</v>
      </c>
      <c r="W48" s="351">
        <f t="shared" si="2"/>
        <v>48</v>
      </c>
      <c r="X48" s="351">
        <f t="shared" si="2"/>
        <v>1</v>
      </c>
      <c r="Y48" s="351">
        <f t="shared" si="2"/>
        <v>1</v>
      </c>
      <c r="Z48" s="351">
        <f t="shared" si="2"/>
        <v>125</v>
      </c>
      <c r="AA48" s="351">
        <f t="shared" si="2"/>
        <v>295</v>
      </c>
      <c r="AB48" s="351">
        <f>SUM(AB4:AB47)</f>
        <v>2345</v>
      </c>
      <c r="AC48" s="351">
        <f>SUM(AC4:AC47)</f>
        <v>6336</v>
      </c>
      <c r="AD48" s="351">
        <f>SUM(AD4:AD47)</f>
        <v>8681</v>
      </c>
    </row>
    <row r="49" spans="1:30" ht="9.9499999999999993" customHeight="1" x14ac:dyDescent="0.15">
      <c r="A49" s="451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62"/>
      <c r="S49" s="62"/>
      <c r="AB49" s="46"/>
      <c r="AC49" s="46"/>
      <c r="AD49" s="58"/>
    </row>
    <row r="50" spans="1:30" s="51" customFormat="1" ht="13.35" customHeight="1" x14ac:dyDescent="0.3">
      <c r="A50" s="50" t="s">
        <v>80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AD50" s="52"/>
    </row>
    <row r="51" spans="1:30" s="51" customFormat="1" ht="25.9" customHeight="1" x14ac:dyDescent="0.3">
      <c r="A51" s="50" t="s">
        <v>515</v>
      </c>
      <c r="B51" s="50"/>
      <c r="C51" s="50"/>
      <c r="D51" s="50"/>
      <c r="AD51" s="52"/>
    </row>
    <row r="52" spans="1:30" s="51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AD52" s="52"/>
    </row>
    <row r="53" spans="1:30" s="51" customFormat="1" ht="13.35" customHeight="1" x14ac:dyDescent="0.3">
      <c r="A53" s="52" t="s">
        <v>81</v>
      </c>
      <c r="AD53" s="52"/>
    </row>
    <row r="54" spans="1:30" s="51" customFormat="1" ht="26.45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AD54" s="52"/>
    </row>
    <row r="55" spans="1:30" s="51" customFormat="1" ht="12" customHeight="1" x14ac:dyDescent="0.3">
      <c r="A55" s="52"/>
      <c r="AD55" s="52"/>
    </row>
    <row r="56" spans="1:30" x14ac:dyDescent="0.3">
      <c r="AD56" s="58"/>
    </row>
    <row r="57" spans="1:30" x14ac:dyDescent="0.3">
      <c r="A57" s="58"/>
    </row>
    <row r="58" spans="1:30" x14ac:dyDescent="0.3">
      <c r="A58" s="58"/>
    </row>
  </sheetData>
  <sheetProtection algorithmName="SHA-512" hashValue="BzqLwqUyc9tVMs8+EChG1Rtb2qj+lbOImtUod7Wwx2M61rdrx3NawjDKJLKX0bgvuLuaj4Y7Qt4K5XSsCFsckw==" saltValue="E97vLnzQ44O2d4QG2jhWqg==" spinCount="100000" sheet="1"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14.42578125" style="395" customWidth="1"/>
    <col min="2" max="16384" width="9.140625" style="395"/>
  </cols>
  <sheetData>
    <row r="1" spans="2:10" ht="26.25" customHeight="1" thickBot="1" x14ac:dyDescent="0.25"/>
    <row r="2" spans="2:10" ht="13.5" thickTop="1" x14ac:dyDescent="0.2">
      <c r="B2" s="357"/>
      <c r="C2" s="358"/>
      <c r="D2" s="358"/>
      <c r="E2" s="358"/>
      <c r="F2" s="359"/>
      <c r="G2" s="359"/>
      <c r="H2" s="359"/>
      <c r="I2" s="359"/>
      <c r="J2" s="360"/>
    </row>
    <row r="3" spans="2:10" ht="18.75" customHeight="1" x14ac:dyDescent="0.2">
      <c r="B3" s="353" t="s">
        <v>428</v>
      </c>
      <c r="C3" s="354"/>
      <c r="D3" s="355"/>
      <c r="E3" s="355"/>
      <c r="F3" s="355"/>
      <c r="G3" s="355"/>
      <c r="H3" s="355"/>
      <c r="I3" s="355"/>
      <c r="J3" s="356"/>
    </row>
    <row r="4" spans="2:10" ht="1.5" customHeight="1" x14ac:dyDescent="0.2">
      <c r="B4" s="366" t="s">
        <v>426</v>
      </c>
      <c r="C4" s="367"/>
      <c r="D4" s="367"/>
      <c r="E4" s="367"/>
      <c r="F4" s="367"/>
      <c r="G4" s="367"/>
      <c r="H4" s="367"/>
      <c r="I4" s="367"/>
      <c r="J4" s="368"/>
    </row>
    <row r="5" spans="2:10" ht="25.5" customHeight="1" x14ac:dyDescent="0.2">
      <c r="B5" s="436" t="s">
        <v>548</v>
      </c>
      <c r="C5" s="437"/>
      <c r="D5" s="437"/>
      <c r="E5" s="437"/>
      <c r="F5" s="437"/>
      <c r="G5" s="437"/>
      <c r="H5" s="437"/>
      <c r="I5" s="437"/>
      <c r="J5" s="438"/>
    </row>
    <row r="6" spans="2:10" ht="4.5" customHeight="1" x14ac:dyDescent="0.2">
      <c r="B6" s="439"/>
      <c r="C6" s="437"/>
      <c r="D6" s="437"/>
      <c r="E6" s="437"/>
      <c r="F6" s="437"/>
      <c r="G6" s="437"/>
      <c r="H6" s="437"/>
      <c r="I6" s="437"/>
      <c r="J6" s="438"/>
    </row>
    <row r="7" spans="2:10" ht="30" customHeight="1" x14ac:dyDescent="0.2">
      <c r="B7" s="440" t="s">
        <v>549</v>
      </c>
      <c r="C7" s="441"/>
      <c r="D7" s="441"/>
      <c r="E7" s="441"/>
      <c r="F7" s="441"/>
      <c r="G7" s="441"/>
      <c r="H7" s="441"/>
      <c r="I7" s="441"/>
      <c r="J7" s="442"/>
    </row>
    <row r="8" spans="2:10" ht="18" customHeight="1" x14ac:dyDescent="0.2">
      <c r="B8" s="443"/>
      <c r="C8" s="441"/>
      <c r="D8" s="441"/>
      <c r="E8" s="441"/>
      <c r="F8" s="441"/>
      <c r="G8" s="441"/>
      <c r="H8" s="441"/>
      <c r="I8" s="441"/>
      <c r="J8" s="442"/>
    </row>
    <row r="9" spans="2:10" ht="37.5" customHeight="1" x14ac:dyDescent="0.2">
      <c r="B9" s="443"/>
      <c r="C9" s="441"/>
      <c r="D9" s="441"/>
      <c r="E9" s="441"/>
      <c r="F9" s="441"/>
      <c r="G9" s="441"/>
      <c r="H9" s="441"/>
      <c r="I9" s="441"/>
      <c r="J9" s="442"/>
    </row>
    <row r="10" spans="2:10" ht="19.5" customHeight="1" x14ac:dyDescent="0.2">
      <c r="B10" s="444" t="s">
        <v>427</v>
      </c>
      <c r="C10" s="445"/>
      <c r="D10" s="445"/>
      <c r="E10" s="445"/>
      <c r="F10" s="445"/>
      <c r="G10" s="445"/>
      <c r="H10" s="445"/>
      <c r="I10" s="445"/>
      <c r="J10" s="446"/>
    </row>
    <row r="11" spans="2:10" ht="17.25" customHeight="1" x14ac:dyDescent="0.2">
      <c r="B11" s="444"/>
      <c r="C11" s="445"/>
      <c r="D11" s="445"/>
      <c r="E11" s="445"/>
      <c r="F11" s="445"/>
      <c r="G11" s="445"/>
      <c r="H11" s="445"/>
      <c r="I11" s="445"/>
      <c r="J11" s="446"/>
    </row>
    <row r="12" spans="2:10" x14ac:dyDescent="0.2">
      <c r="B12" s="363"/>
      <c r="C12" s="361"/>
      <c r="D12" s="361"/>
      <c r="E12" s="361"/>
      <c r="F12" s="361"/>
      <c r="G12" s="361"/>
      <c r="H12" s="361"/>
      <c r="I12" s="361"/>
      <c r="J12" s="362"/>
    </row>
    <row r="13" spans="2:10" x14ac:dyDescent="0.2">
      <c r="B13" s="364" t="s">
        <v>425</v>
      </c>
      <c r="C13" s="365"/>
      <c r="D13" s="365"/>
      <c r="E13"/>
      <c r="F13" s="361"/>
      <c r="G13" s="361"/>
      <c r="H13" s="361"/>
      <c r="I13" s="361"/>
      <c r="J13" s="362"/>
    </row>
    <row r="14" spans="2:10" ht="7.5" customHeight="1" x14ac:dyDescent="0.2">
      <c r="B14" s="369"/>
      <c r="C14" s="370"/>
      <c r="D14" s="370"/>
      <c r="E14" s="370"/>
      <c r="F14" s="370"/>
      <c r="G14" s="370"/>
      <c r="H14" s="370"/>
      <c r="I14" s="370"/>
      <c r="J14" s="371"/>
    </row>
    <row r="15" spans="2:10" x14ac:dyDescent="0.2">
      <c r="B15" s="427"/>
      <c r="C15" s="428"/>
      <c r="D15" s="428"/>
      <c r="E15" s="428"/>
      <c r="F15" s="428"/>
      <c r="G15" s="428"/>
      <c r="H15" s="428"/>
      <c r="I15" s="428"/>
      <c r="J15" s="429"/>
    </row>
    <row r="16" spans="2:10" x14ac:dyDescent="0.2">
      <c r="B16" s="430"/>
      <c r="C16" s="431"/>
      <c r="D16" s="431"/>
      <c r="E16" s="431"/>
      <c r="F16" s="431"/>
      <c r="G16" s="431"/>
      <c r="H16" s="431"/>
      <c r="I16" s="431"/>
      <c r="J16" s="432"/>
    </row>
    <row r="17" spans="2:10" x14ac:dyDescent="0.2">
      <c r="B17" s="430"/>
      <c r="C17" s="431"/>
      <c r="D17" s="431"/>
      <c r="E17" s="431"/>
      <c r="F17" s="431"/>
      <c r="G17" s="431"/>
      <c r="H17" s="431"/>
      <c r="I17" s="431"/>
      <c r="J17" s="432"/>
    </row>
    <row r="18" spans="2:10" x14ac:dyDescent="0.2">
      <c r="B18" s="430"/>
      <c r="C18" s="431"/>
      <c r="D18" s="431"/>
      <c r="E18" s="431"/>
      <c r="F18" s="431"/>
      <c r="G18" s="431"/>
      <c r="H18" s="431"/>
      <c r="I18" s="431"/>
      <c r="J18" s="432"/>
    </row>
    <row r="19" spans="2:10" x14ac:dyDescent="0.2">
      <c r="B19" s="430"/>
      <c r="C19" s="431"/>
      <c r="D19" s="431"/>
      <c r="E19" s="431"/>
      <c r="F19" s="431"/>
      <c r="G19" s="431"/>
      <c r="H19" s="431"/>
      <c r="I19" s="431"/>
      <c r="J19" s="432"/>
    </row>
    <row r="20" spans="2:10" x14ac:dyDescent="0.2">
      <c r="B20" s="430"/>
      <c r="C20" s="431"/>
      <c r="D20" s="431"/>
      <c r="E20" s="431"/>
      <c r="F20" s="431"/>
      <c r="G20" s="431"/>
      <c r="H20" s="431"/>
      <c r="I20" s="431"/>
      <c r="J20" s="432"/>
    </row>
    <row r="21" spans="2:10" x14ac:dyDescent="0.2">
      <c r="B21" s="447"/>
      <c r="C21" s="448"/>
      <c r="D21" s="448"/>
      <c r="E21" s="448"/>
      <c r="F21" s="448"/>
      <c r="G21" s="448"/>
      <c r="H21" s="448"/>
      <c r="I21" s="448"/>
      <c r="J21" s="449"/>
    </row>
    <row r="22" spans="2:10" x14ac:dyDescent="0.2">
      <c r="B22" s="369"/>
      <c r="C22" s="370"/>
      <c r="D22" s="370"/>
      <c r="E22" s="370"/>
      <c r="F22" s="370"/>
      <c r="G22" s="370"/>
      <c r="H22" s="370"/>
      <c r="I22" s="370"/>
      <c r="J22" s="371"/>
    </row>
    <row r="23" spans="2:10" x14ac:dyDescent="0.2">
      <c r="B23" s="427"/>
      <c r="C23" s="428"/>
      <c r="D23" s="428"/>
      <c r="E23" s="428"/>
      <c r="F23" s="428"/>
      <c r="G23" s="428"/>
      <c r="H23" s="428"/>
      <c r="I23" s="428"/>
      <c r="J23" s="429"/>
    </row>
    <row r="24" spans="2:10" x14ac:dyDescent="0.2">
      <c r="B24" s="430"/>
      <c r="C24" s="431"/>
      <c r="D24" s="431"/>
      <c r="E24" s="431"/>
      <c r="F24" s="431"/>
      <c r="G24" s="431"/>
      <c r="H24" s="431"/>
      <c r="I24" s="431"/>
      <c r="J24" s="432"/>
    </row>
    <row r="25" spans="2:10" x14ac:dyDescent="0.2">
      <c r="B25" s="430"/>
      <c r="C25" s="431"/>
      <c r="D25" s="431"/>
      <c r="E25" s="431"/>
      <c r="F25" s="431"/>
      <c r="G25" s="431"/>
      <c r="H25" s="431"/>
      <c r="I25" s="431"/>
      <c r="J25" s="432"/>
    </row>
    <row r="26" spans="2:10" x14ac:dyDescent="0.2">
      <c r="B26" s="430"/>
      <c r="C26" s="431"/>
      <c r="D26" s="431"/>
      <c r="E26" s="431"/>
      <c r="F26" s="431"/>
      <c r="G26" s="431"/>
      <c r="H26" s="431"/>
      <c r="I26" s="431"/>
      <c r="J26" s="432"/>
    </row>
    <row r="27" spans="2:10" x14ac:dyDescent="0.2">
      <c r="B27" s="430"/>
      <c r="C27" s="431"/>
      <c r="D27" s="431"/>
      <c r="E27" s="431"/>
      <c r="F27" s="431"/>
      <c r="G27" s="431"/>
      <c r="H27" s="431"/>
      <c r="I27" s="431"/>
      <c r="J27" s="432"/>
    </row>
    <row r="28" spans="2:10" x14ac:dyDescent="0.2">
      <c r="B28" s="430"/>
      <c r="C28" s="431"/>
      <c r="D28" s="431"/>
      <c r="E28" s="431"/>
      <c r="F28" s="431"/>
      <c r="G28" s="431"/>
      <c r="H28" s="431"/>
      <c r="I28" s="431"/>
      <c r="J28" s="432"/>
    </row>
    <row r="29" spans="2:10" x14ac:dyDescent="0.2">
      <c r="B29" s="430"/>
      <c r="C29" s="431"/>
      <c r="D29" s="431"/>
      <c r="E29" s="431"/>
      <c r="F29" s="431"/>
      <c r="G29" s="431"/>
      <c r="H29" s="431"/>
      <c r="I29" s="431"/>
      <c r="J29" s="432"/>
    </row>
    <row r="30" spans="2:10" x14ac:dyDescent="0.2">
      <c r="B30" s="430"/>
      <c r="C30" s="431"/>
      <c r="D30" s="431"/>
      <c r="E30" s="431"/>
      <c r="F30" s="431"/>
      <c r="G30" s="431"/>
      <c r="H30" s="431"/>
      <c r="I30" s="431"/>
      <c r="J30" s="432"/>
    </row>
    <row r="31" spans="2:10" x14ac:dyDescent="0.2">
      <c r="B31" s="430"/>
      <c r="C31" s="431"/>
      <c r="D31" s="431"/>
      <c r="E31" s="431"/>
      <c r="F31" s="431"/>
      <c r="G31" s="431"/>
      <c r="H31" s="431"/>
      <c r="I31" s="431"/>
      <c r="J31" s="432"/>
    </row>
    <row r="32" spans="2:10" x14ac:dyDescent="0.2">
      <c r="B32" s="430"/>
      <c r="C32" s="431"/>
      <c r="D32" s="431"/>
      <c r="E32" s="431"/>
      <c r="F32" s="431"/>
      <c r="G32" s="431"/>
      <c r="H32" s="431"/>
      <c r="I32" s="431"/>
      <c r="J32" s="432"/>
    </row>
    <row r="33" spans="2:10" x14ac:dyDescent="0.2">
      <c r="B33" s="430"/>
      <c r="C33" s="431"/>
      <c r="D33" s="431"/>
      <c r="E33" s="431"/>
      <c r="F33" s="431"/>
      <c r="G33" s="431"/>
      <c r="H33" s="431"/>
      <c r="I33" s="431"/>
      <c r="J33" s="432"/>
    </row>
    <row r="34" spans="2:10" x14ac:dyDescent="0.2">
      <c r="B34" s="430"/>
      <c r="C34" s="431"/>
      <c r="D34" s="431"/>
      <c r="E34" s="431"/>
      <c r="F34" s="431"/>
      <c r="G34" s="431"/>
      <c r="H34" s="431"/>
      <c r="I34" s="431"/>
      <c r="J34" s="432"/>
    </row>
    <row r="35" spans="2:10" x14ac:dyDescent="0.2">
      <c r="B35" s="430"/>
      <c r="C35" s="431"/>
      <c r="D35" s="431"/>
      <c r="E35" s="431"/>
      <c r="F35" s="431"/>
      <c r="G35" s="431"/>
      <c r="H35" s="431"/>
      <c r="I35" s="431"/>
      <c r="J35" s="432"/>
    </row>
    <row r="36" spans="2:10" x14ac:dyDescent="0.2">
      <c r="B36" s="430"/>
      <c r="C36" s="431"/>
      <c r="D36" s="431"/>
      <c r="E36" s="431"/>
      <c r="F36" s="431"/>
      <c r="G36" s="431"/>
      <c r="H36" s="431"/>
      <c r="I36" s="431"/>
      <c r="J36" s="432"/>
    </row>
    <row r="37" spans="2:10" x14ac:dyDescent="0.2">
      <c r="B37" s="447"/>
      <c r="C37" s="448"/>
      <c r="D37" s="448"/>
      <c r="E37" s="448"/>
      <c r="F37" s="448"/>
      <c r="G37" s="448"/>
      <c r="H37" s="448"/>
      <c r="I37" s="448"/>
      <c r="J37" s="449"/>
    </row>
    <row r="38" spans="2:10" x14ac:dyDescent="0.2">
      <c r="B38" s="369"/>
      <c r="C38" s="370"/>
      <c r="D38" s="370"/>
      <c r="E38" s="370"/>
      <c r="F38" s="370"/>
      <c r="G38" s="370"/>
      <c r="H38" s="370"/>
      <c r="I38" s="370"/>
      <c r="J38" s="371"/>
    </row>
    <row r="39" spans="2:10" x14ac:dyDescent="0.2">
      <c r="B39" s="427"/>
      <c r="C39" s="428"/>
      <c r="D39" s="428"/>
      <c r="E39" s="428"/>
      <c r="F39" s="428"/>
      <c r="G39" s="428"/>
      <c r="H39" s="428"/>
      <c r="I39" s="428"/>
      <c r="J39" s="429"/>
    </row>
    <row r="40" spans="2:10" x14ac:dyDescent="0.2">
      <c r="B40" s="430"/>
      <c r="C40" s="431"/>
      <c r="D40" s="431"/>
      <c r="E40" s="431"/>
      <c r="F40" s="431"/>
      <c r="G40" s="431"/>
      <c r="H40" s="431"/>
      <c r="I40" s="431"/>
      <c r="J40" s="432"/>
    </row>
    <row r="41" spans="2:10" x14ac:dyDescent="0.2">
      <c r="B41" s="430"/>
      <c r="C41" s="431"/>
      <c r="D41" s="431"/>
      <c r="E41" s="431"/>
      <c r="F41" s="431"/>
      <c r="G41" s="431"/>
      <c r="H41" s="431"/>
      <c r="I41" s="431"/>
      <c r="J41" s="432"/>
    </row>
    <row r="42" spans="2:10" x14ac:dyDescent="0.2">
      <c r="B42" s="430"/>
      <c r="C42" s="431"/>
      <c r="D42" s="431"/>
      <c r="E42" s="431"/>
      <c r="F42" s="431"/>
      <c r="G42" s="431"/>
      <c r="H42" s="431"/>
      <c r="I42" s="431"/>
      <c r="J42" s="432"/>
    </row>
    <row r="43" spans="2:10" x14ac:dyDescent="0.2">
      <c r="B43" s="430"/>
      <c r="C43" s="431"/>
      <c r="D43" s="431"/>
      <c r="E43" s="431"/>
      <c r="F43" s="431"/>
      <c r="G43" s="431"/>
      <c r="H43" s="431"/>
      <c r="I43" s="431"/>
      <c r="J43" s="432"/>
    </row>
    <row r="44" spans="2:10" x14ac:dyDescent="0.2">
      <c r="B44" s="430"/>
      <c r="C44" s="431"/>
      <c r="D44" s="431"/>
      <c r="E44" s="431"/>
      <c r="F44" s="431"/>
      <c r="G44" s="431"/>
      <c r="H44" s="431"/>
      <c r="I44" s="431"/>
      <c r="J44" s="432"/>
    </row>
    <row r="45" spans="2:10" x14ac:dyDescent="0.2">
      <c r="B45" s="430"/>
      <c r="C45" s="431"/>
      <c r="D45" s="431"/>
      <c r="E45" s="431"/>
      <c r="F45" s="431"/>
      <c r="G45" s="431"/>
      <c r="H45" s="431"/>
      <c r="I45" s="431"/>
      <c r="J45" s="432"/>
    </row>
    <row r="46" spans="2:10" x14ac:dyDescent="0.2">
      <c r="B46" s="430"/>
      <c r="C46" s="431"/>
      <c r="D46" s="431"/>
      <c r="E46" s="431"/>
      <c r="F46" s="431"/>
      <c r="G46" s="431"/>
      <c r="H46" s="431"/>
      <c r="I46" s="431"/>
      <c r="J46" s="432"/>
    </row>
    <row r="47" spans="2:10" x14ac:dyDescent="0.2">
      <c r="B47" s="430"/>
      <c r="C47" s="431"/>
      <c r="D47" s="431"/>
      <c r="E47" s="431"/>
      <c r="F47" s="431"/>
      <c r="G47" s="431"/>
      <c r="H47" s="431"/>
      <c r="I47" s="431"/>
      <c r="J47" s="432"/>
    </row>
    <row r="48" spans="2:10" x14ac:dyDescent="0.2">
      <c r="B48" s="430"/>
      <c r="C48" s="431"/>
      <c r="D48" s="431"/>
      <c r="E48" s="431"/>
      <c r="F48" s="431"/>
      <c r="G48" s="431"/>
      <c r="H48" s="431"/>
      <c r="I48" s="431"/>
      <c r="J48" s="432"/>
    </row>
    <row r="49" spans="2:10" x14ac:dyDescent="0.2">
      <c r="B49" s="430"/>
      <c r="C49" s="431"/>
      <c r="D49" s="431"/>
      <c r="E49" s="431"/>
      <c r="F49" s="431"/>
      <c r="G49" s="431"/>
      <c r="H49" s="431"/>
      <c r="I49" s="431"/>
      <c r="J49" s="432"/>
    </row>
    <row r="50" spans="2:10" x14ac:dyDescent="0.2">
      <c r="B50" s="430"/>
      <c r="C50" s="431"/>
      <c r="D50" s="431"/>
      <c r="E50" s="431"/>
      <c r="F50" s="431"/>
      <c r="G50" s="431"/>
      <c r="H50" s="431"/>
      <c r="I50" s="431"/>
      <c r="J50" s="432"/>
    </row>
    <row r="51" spans="2:10" x14ac:dyDescent="0.2">
      <c r="B51" s="430"/>
      <c r="C51" s="431"/>
      <c r="D51" s="431"/>
      <c r="E51" s="431"/>
      <c r="F51" s="431"/>
      <c r="G51" s="431"/>
      <c r="H51" s="431"/>
      <c r="I51" s="431"/>
      <c r="J51" s="432"/>
    </row>
    <row r="52" spans="2:10" x14ac:dyDescent="0.2">
      <c r="B52" s="430"/>
      <c r="C52" s="431"/>
      <c r="D52" s="431"/>
      <c r="E52" s="431"/>
      <c r="F52" s="431"/>
      <c r="G52" s="431"/>
      <c r="H52" s="431"/>
      <c r="I52" s="431"/>
      <c r="J52" s="432"/>
    </row>
    <row r="53" spans="2:10" x14ac:dyDescent="0.2">
      <c r="B53" s="430"/>
      <c r="C53" s="431"/>
      <c r="D53" s="431"/>
      <c r="E53" s="431"/>
      <c r="F53" s="431"/>
      <c r="G53" s="431"/>
      <c r="H53" s="431"/>
      <c r="I53" s="431"/>
      <c r="J53" s="432"/>
    </row>
    <row r="54" spans="2:10" x14ac:dyDescent="0.2">
      <c r="B54" s="430"/>
      <c r="C54" s="431"/>
      <c r="D54" s="431"/>
      <c r="E54" s="431"/>
      <c r="F54" s="431"/>
      <c r="G54" s="431"/>
      <c r="H54" s="431"/>
      <c r="I54" s="431"/>
      <c r="J54" s="432"/>
    </row>
    <row r="55" spans="2:10" x14ac:dyDescent="0.2">
      <c r="B55" s="430"/>
      <c r="C55" s="431"/>
      <c r="D55" s="431"/>
      <c r="E55" s="431"/>
      <c r="F55" s="431"/>
      <c r="G55" s="431"/>
      <c r="H55" s="431"/>
      <c r="I55" s="431"/>
      <c r="J55" s="432"/>
    </row>
    <row r="56" spans="2:10" x14ac:dyDescent="0.2">
      <c r="B56" s="430"/>
      <c r="C56" s="431"/>
      <c r="D56" s="431"/>
      <c r="E56" s="431"/>
      <c r="F56" s="431"/>
      <c r="G56" s="431"/>
      <c r="H56" s="431"/>
      <c r="I56" s="431"/>
      <c r="J56" s="432"/>
    </row>
    <row r="57" spans="2:10" ht="13.5" thickBot="1" x14ac:dyDescent="0.25">
      <c r="B57" s="433"/>
      <c r="C57" s="434"/>
      <c r="D57" s="434"/>
      <c r="E57" s="434"/>
      <c r="F57" s="434"/>
      <c r="G57" s="434"/>
      <c r="H57" s="434"/>
      <c r="I57" s="434"/>
      <c r="J57" s="435"/>
    </row>
    <row r="58" spans="2:10" ht="13.5" thickTop="1" x14ac:dyDescent="0.2"/>
  </sheetData>
  <sheetProtection algorithmName="SHA-512" hashValue="ScALZGZUBWJqKQ/xnp5TUkF6AR9OcXS7m2jtgKFAP5KBztC7/Xr3gt2k81vz6KPtY0nw1DsPw1ml2X+7bQaA/g==" saltValue="LBSm4FIY8zTBP39xx/qcmQ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3858"/>
  <sheetViews>
    <sheetView showGridLines="0" zoomScaleNormal="100" workbookViewId="0">
      <pane ySplit="1" topLeftCell="A69" activePane="bottomLeft" state="frozen"/>
      <selection activeCell="B1" sqref="B1"/>
      <selection pane="bottomLeft" activeCell="B91" sqref="B91"/>
    </sheetView>
  </sheetViews>
  <sheetFormatPr defaultColWidth="9.140625" defaultRowHeight="9" x14ac:dyDescent="0.2"/>
  <cols>
    <col min="1" max="1" width="30.7109375" style="58" customWidth="1"/>
    <col min="2" max="3" width="20.7109375" style="58" customWidth="1"/>
    <col min="4" max="4" width="40.42578125" style="58" customWidth="1"/>
    <col min="5" max="7" width="9.140625" style="382"/>
    <col min="8" max="21" width="9.140625" style="388"/>
    <col min="22" max="16384" width="9.140625" style="58"/>
  </cols>
  <sheetData>
    <row r="1" spans="1:21" s="101" customFormat="1" ht="39.950000000000003" customHeight="1" x14ac:dyDescent="0.2">
      <c r="A1" s="461" t="s">
        <v>441</v>
      </c>
      <c r="B1" s="461"/>
      <c r="C1" s="461"/>
      <c r="D1" s="461"/>
      <c r="E1" s="381"/>
      <c r="F1" s="381"/>
      <c r="G1" s="381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1" ht="15" customHeight="1" x14ac:dyDescent="0.2">
      <c r="A2" s="489" t="s">
        <v>224</v>
      </c>
      <c r="B2" s="490"/>
      <c r="C2" s="490"/>
      <c r="D2" s="491"/>
    </row>
    <row r="3" spans="1:21" ht="15" customHeight="1" x14ac:dyDescent="0.2">
      <c r="A3" s="102" t="s">
        <v>10</v>
      </c>
      <c r="B3" s="492" t="s">
        <v>225</v>
      </c>
      <c r="C3" s="493"/>
      <c r="D3" s="103" t="s">
        <v>226</v>
      </c>
    </row>
    <row r="4" spans="1:21" ht="15" customHeight="1" x14ac:dyDescent="0.2">
      <c r="A4" s="352">
        <v>45715</v>
      </c>
      <c r="B4" s="494" t="s">
        <v>232</v>
      </c>
      <c r="C4" s="495"/>
      <c r="D4" s="496" t="s">
        <v>227</v>
      </c>
    </row>
    <row r="5" spans="1:21" ht="24.95" customHeight="1" x14ac:dyDescent="0.2">
      <c r="A5" s="104" t="s">
        <v>467</v>
      </c>
      <c r="B5" s="105" t="s">
        <v>228</v>
      </c>
      <c r="C5" s="106" t="s">
        <v>229</v>
      </c>
      <c r="D5" s="497"/>
    </row>
    <row r="6" spans="1:21" ht="21.95" customHeight="1" x14ac:dyDescent="0.2">
      <c r="A6" s="190" t="s">
        <v>200</v>
      </c>
      <c r="B6" s="253">
        <v>1</v>
      </c>
      <c r="C6" s="285">
        <v>1</v>
      </c>
      <c r="D6" s="236" t="s">
        <v>520</v>
      </c>
      <c r="E6" s="383" t="s">
        <v>230</v>
      </c>
    </row>
    <row r="7" spans="1:21" ht="21.95" customHeight="1" x14ac:dyDescent="0.2">
      <c r="A7" s="191" t="s">
        <v>431</v>
      </c>
      <c r="B7" s="373"/>
      <c r="C7" s="374"/>
      <c r="D7" s="236"/>
      <c r="E7" s="382" t="s">
        <v>231</v>
      </c>
    </row>
    <row r="8" spans="1:21" ht="21.95" customHeight="1" x14ac:dyDescent="0.2">
      <c r="A8" s="191" t="s">
        <v>201</v>
      </c>
      <c r="B8" s="255"/>
      <c r="C8" s="286"/>
      <c r="D8" s="236"/>
      <c r="E8" s="382" t="s">
        <v>232</v>
      </c>
    </row>
    <row r="9" spans="1:21" ht="21.95" customHeight="1" x14ac:dyDescent="0.2">
      <c r="A9" s="191" t="s">
        <v>466</v>
      </c>
      <c r="B9" s="255"/>
      <c r="C9" s="286"/>
      <c r="D9" s="236"/>
    </row>
    <row r="10" spans="1:21" ht="21.95" customHeight="1" x14ac:dyDescent="0.2">
      <c r="A10" s="192" t="s">
        <v>233</v>
      </c>
      <c r="B10" s="254"/>
      <c r="C10" s="287"/>
      <c r="D10" s="236"/>
    </row>
    <row r="11" spans="1:21" ht="21.95" customHeight="1" x14ac:dyDescent="0.2">
      <c r="A11" s="107" t="s">
        <v>76</v>
      </c>
      <c r="B11" s="179">
        <f>SUM(B6:B10)</f>
        <v>1</v>
      </c>
      <c r="C11" s="183">
        <f>SUM(C6:C10)</f>
        <v>1</v>
      </c>
      <c r="D11" s="236"/>
    </row>
    <row r="12" spans="1:21" ht="15" customHeight="1" x14ac:dyDescent="0.2">
      <c r="A12" s="235" t="s">
        <v>423</v>
      </c>
    </row>
    <row r="13" spans="1:21" s="52" customFormat="1" ht="30" customHeight="1" x14ac:dyDescent="0.2">
      <c r="A13" s="52" t="s">
        <v>468</v>
      </c>
      <c r="B13" s="498" t="s">
        <v>406</v>
      </c>
      <c r="C13" s="498"/>
      <c r="D13" s="498"/>
      <c r="E13" s="384"/>
      <c r="F13" s="384"/>
      <c r="G13" s="384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</row>
    <row r="14" spans="1:21" ht="15" customHeight="1" x14ac:dyDescent="0.2">
      <c r="A14" s="52" t="s">
        <v>507</v>
      </c>
    </row>
    <row r="16" spans="1:21" ht="15" customHeight="1" x14ac:dyDescent="0.2">
      <c r="A16" s="489" t="s">
        <v>224</v>
      </c>
      <c r="B16" s="490"/>
      <c r="C16" s="490"/>
      <c r="D16" s="491"/>
    </row>
    <row r="17" spans="1:21" ht="15" customHeight="1" x14ac:dyDescent="0.2">
      <c r="A17" s="107" t="s">
        <v>10</v>
      </c>
      <c r="B17" s="492" t="s">
        <v>225</v>
      </c>
      <c r="C17" s="493"/>
      <c r="D17" s="103" t="s">
        <v>226</v>
      </c>
    </row>
    <row r="18" spans="1:21" ht="15" customHeight="1" x14ac:dyDescent="0.2">
      <c r="A18" s="352">
        <v>45716</v>
      </c>
      <c r="B18" s="494" t="s">
        <v>232</v>
      </c>
      <c r="C18" s="495"/>
      <c r="D18" s="496" t="s">
        <v>227</v>
      </c>
    </row>
    <row r="19" spans="1:21" ht="24.95" customHeight="1" x14ac:dyDescent="0.2">
      <c r="A19" s="104" t="s">
        <v>467</v>
      </c>
      <c r="B19" s="105" t="s">
        <v>228</v>
      </c>
      <c r="C19" s="108" t="s">
        <v>229</v>
      </c>
      <c r="D19" s="497"/>
    </row>
    <row r="20" spans="1:21" ht="21.95" customHeight="1" x14ac:dyDescent="0.2">
      <c r="A20" s="190" t="s">
        <v>200</v>
      </c>
      <c r="B20" s="253">
        <v>3</v>
      </c>
      <c r="C20" s="285">
        <v>1</v>
      </c>
      <c r="D20" s="236" t="s">
        <v>520</v>
      </c>
    </row>
    <row r="21" spans="1:21" ht="21.95" customHeight="1" x14ac:dyDescent="0.2">
      <c r="A21" s="191" t="s">
        <v>431</v>
      </c>
      <c r="B21" s="373"/>
      <c r="C21" s="374"/>
      <c r="D21" s="236"/>
      <c r="E21" s="383"/>
    </row>
    <row r="22" spans="1:21" ht="21.95" customHeight="1" x14ac:dyDescent="0.2">
      <c r="A22" s="191" t="s">
        <v>201</v>
      </c>
      <c r="B22" s="255"/>
      <c r="C22" s="286"/>
      <c r="D22" s="236"/>
    </row>
    <row r="23" spans="1:21" ht="21.95" customHeight="1" x14ac:dyDescent="0.2">
      <c r="A23" s="191" t="s">
        <v>466</v>
      </c>
      <c r="B23" s="255"/>
      <c r="C23" s="286"/>
      <c r="D23" s="236"/>
    </row>
    <row r="24" spans="1:21" ht="21.95" customHeight="1" x14ac:dyDescent="0.2">
      <c r="A24" s="192" t="s">
        <v>233</v>
      </c>
      <c r="B24" s="254"/>
      <c r="C24" s="287"/>
      <c r="D24" s="236"/>
    </row>
    <row r="25" spans="1:21" ht="21.95" customHeight="1" x14ac:dyDescent="0.2">
      <c r="A25" s="107" t="s">
        <v>76</v>
      </c>
      <c r="B25" s="179">
        <f>SUM(B20:B24)</f>
        <v>3</v>
      </c>
      <c r="C25" s="183">
        <f>SUM(C20:C24)</f>
        <v>1</v>
      </c>
      <c r="D25" s="236"/>
    </row>
    <row r="26" spans="1:21" ht="15" customHeight="1" x14ac:dyDescent="0.2">
      <c r="A26" s="235" t="s">
        <v>423</v>
      </c>
    </row>
    <row r="27" spans="1:21" s="52" customFormat="1" ht="30" customHeight="1" x14ac:dyDescent="0.2">
      <c r="A27" s="52" t="s">
        <v>468</v>
      </c>
      <c r="B27" s="498" t="s">
        <v>406</v>
      </c>
      <c r="C27" s="498"/>
      <c r="D27" s="498"/>
      <c r="E27" s="384"/>
      <c r="F27" s="384"/>
      <c r="G27" s="384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</row>
    <row r="28" spans="1:21" ht="15" customHeight="1" x14ac:dyDescent="0.2">
      <c r="A28" s="52" t="s">
        <v>507</v>
      </c>
    </row>
    <row r="29" spans="1:21" ht="12" customHeight="1" x14ac:dyDescent="0.2"/>
    <row r="30" spans="1:21" ht="15" customHeight="1" x14ac:dyDescent="0.2">
      <c r="A30" s="489" t="s">
        <v>224</v>
      </c>
      <c r="B30" s="490"/>
      <c r="C30" s="490"/>
      <c r="D30" s="491"/>
    </row>
    <row r="31" spans="1:21" ht="15" customHeight="1" x14ac:dyDescent="0.2">
      <c r="A31" s="107" t="s">
        <v>10</v>
      </c>
      <c r="B31" s="492" t="s">
        <v>225</v>
      </c>
      <c r="C31" s="493"/>
      <c r="D31" s="103" t="s">
        <v>226</v>
      </c>
    </row>
    <row r="32" spans="1:21" ht="15" customHeight="1" x14ac:dyDescent="0.2">
      <c r="A32" s="352">
        <v>45793</v>
      </c>
      <c r="B32" s="494" t="s">
        <v>232</v>
      </c>
      <c r="C32" s="495"/>
      <c r="D32" s="496" t="s">
        <v>227</v>
      </c>
    </row>
    <row r="33" spans="1:21" ht="24.95" customHeight="1" x14ac:dyDescent="0.2">
      <c r="A33" s="104" t="s">
        <v>467</v>
      </c>
      <c r="B33" s="105" t="s">
        <v>228</v>
      </c>
      <c r="C33" s="108" t="s">
        <v>229</v>
      </c>
      <c r="D33" s="497"/>
    </row>
    <row r="34" spans="1:21" ht="21.95" customHeight="1" x14ac:dyDescent="0.2">
      <c r="A34" s="190" t="s">
        <v>200</v>
      </c>
      <c r="B34" s="253">
        <v>5</v>
      </c>
      <c r="C34" s="285">
        <v>1</v>
      </c>
      <c r="D34" s="236" t="s">
        <v>526</v>
      </c>
    </row>
    <row r="35" spans="1:21" ht="21.95" customHeight="1" x14ac:dyDescent="0.2">
      <c r="A35" s="191" t="s">
        <v>431</v>
      </c>
      <c r="B35" s="373"/>
      <c r="C35" s="374"/>
      <c r="D35" s="236"/>
      <c r="E35" s="383"/>
    </row>
    <row r="36" spans="1:21" ht="21.95" customHeight="1" x14ac:dyDescent="0.2">
      <c r="A36" s="191" t="s">
        <v>201</v>
      </c>
      <c r="B36" s="255"/>
      <c r="C36" s="286"/>
      <c r="D36" s="236"/>
    </row>
    <row r="37" spans="1:21" ht="21.95" customHeight="1" x14ac:dyDescent="0.2">
      <c r="A37" s="191" t="s">
        <v>466</v>
      </c>
      <c r="B37" s="255"/>
      <c r="C37" s="286"/>
      <c r="D37" s="236"/>
    </row>
    <row r="38" spans="1:21" ht="21.95" customHeight="1" x14ac:dyDescent="0.2">
      <c r="A38" s="192" t="s">
        <v>233</v>
      </c>
      <c r="B38" s="254"/>
      <c r="C38" s="287"/>
      <c r="D38" s="236"/>
    </row>
    <row r="39" spans="1:21" ht="21.95" customHeight="1" x14ac:dyDescent="0.2">
      <c r="A39" s="107" t="s">
        <v>76</v>
      </c>
      <c r="B39" s="179">
        <f>SUM(B34:B38)</f>
        <v>5</v>
      </c>
      <c r="C39" s="183">
        <f>SUM(C34:C38)</f>
        <v>1</v>
      </c>
      <c r="D39" s="236"/>
    </row>
    <row r="40" spans="1:21" ht="15" customHeight="1" x14ac:dyDescent="0.2">
      <c r="A40" s="235" t="s">
        <v>423</v>
      </c>
    </row>
    <row r="41" spans="1:21" s="52" customFormat="1" ht="30" customHeight="1" x14ac:dyDescent="0.2">
      <c r="A41" s="52" t="s">
        <v>468</v>
      </c>
      <c r="B41" s="498" t="s">
        <v>406</v>
      </c>
      <c r="C41" s="498"/>
      <c r="D41" s="498"/>
      <c r="E41" s="384"/>
      <c r="F41" s="384"/>
      <c r="G41" s="384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</row>
    <row r="42" spans="1:21" ht="15" customHeight="1" x14ac:dyDescent="0.2">
      <c r="A42" s="52" t="s">
        <v>507</v>
      </c>
    </row>
    <row r="43" spans="1:21" ht="10.5" customHeight="1" x14ac:dyDescent="0.2"/>
    <row r="44" spans="1:21" ht="15" customHeight="1" x14ac:dyDescent="0.2">
      <c r="A44" s="489" t="s">
        <v>224</v>
      </c>
      <c r="B44" s="490"/>
      <c r="C44" s="490"/>
      <c r="D44" s="491"/>
    </row>
    <row r="45" spans="1:21" ht="15" customHeight="1" x14ac:dyDescent="0.2">
      <c r="A45" s="107" t="s">
        <v>10</v>
      </c>
      <c r="B45" s="492" t="s">
        <v>225</v>
      </c>
      <c r="C45" s="493"/>
      <c r="D45" s="103" t="s">
        <v>226</v>
      </c>
    </row>
    <row r="46" spans="1:21" ht="15" customHeight="1" x14ac:dyDescent="0.2">
      <c r="A46" s="352">
        <v>45954</v>
      </c>
      <c r="B46" s="494" t="s">
        <v>232</v>
      </c>
      <c r="C46" s="495"/>
      <c r="D46" s="496" t="s">
        <v>227</v>
      </c>
    </row>
    <row r="47" spans="1:21" ht="24.95" customHeight="1" x14ac:dyDescent="0.2">
      <c r="A47" s="104" t="s">
        <v>467</v>
      </c>
      <c r="B47" s="105" t="s">
        <v>228</v>
      </c>
      <c r="C47" s="108" t="s">
        <v>229</v>
      </c>
      <c r="D47" s="497"/>
    </row>
    <row r="48" spans="1:21" ht="21.95" customHeight="1" x14ac:dyDescent="0.2">
      <c r="A48" s="190" t="s">
        <v>200</v>
      </c>
      <c r="B48" s="253">
        <v>10</v>
      </c>
      <c r="C48" s="285">
        <v>1</v>
      </c>
      <c r="D48" s="236" t="s">
        <v>520</v>
      </c>
    </row>
    <row r="49" spans="1:21" ht="21.95" customHeight="1" x14ac:dyDescent="0.2">
      <c r="A49" s="191" t="s">
        <v>431</v>
      </c>
      <c r="B49" s="373"/>
      <c r="C49" s="374"/>
      <c r="D49" s="236"/>
      <c r="E49" s="383"/>
    </row>
    <row r="50" spans="1:21" ht="21.95" customHeight="1" x14ac:dyDescent="0.2">
      <c r="A50" s="191" t="s">
        <v>201</v>
      </c>
      <c r="B50" s="255"/>
      <c r="C50" s="286"/>
      <c r="D50" s="236"/>
    </row>
    <row r="51" spans="1:21" ht="21.95" customHeight="1" x14ac:dyDescent="0.2">
      <c r="A51" s="191" t="s">
        <v>466</v>
      </c>
      <c r="B51" s="255"/>
      <c r="C51" s="286"/>
      <c r="D51" s="236"/>
    </row>
    <row r="52" spans="1:21" ht="21.95" customHeight="1" x14ac:dyDescent="0.2">
      <c r="A52" s="192" t="s">
        <v>233</v>
      </c>
      <c r="B52" s="254"/>
      <c r="C52" s="287"/>
      <c r="D52" s="236"/>
    </row>
    <row r="53" spans="1:21" ht="21.95" customHeight="1" x14ac:dyDescent="0.2">
      <c r="A53" s="107" t="s">
        <v>76</v>
      </c>
      <c r="B53" s="168">
        <f>SUM(B48:B52)</f>
        <v>10</v>
      </c>
      <c r="C53" s="109">
        <f>SUM(C48:C52)</f>
        <v>1</v>
      </c>
      <c r="D53" s="236"/>
    </row>
    <row r="54" spans="1:21" ht="15" customHeight="1" x14ac:dyDescent="0.2">
      <c r="A54" s="235" t="s">
        <v>423</v>
      </c>
    </row>
    <row r="55" spans="1:21" s="52" customFormat="1" ht="30" customHeight="1" x14ac:dyDescent="0.2">
      <c r="A55" s="52" t="s">
        <v>468</v>
      </c>
      <c r="B55" s="498" t="s">
        <v>406</v>
      </c>
      <c r="C55" s="498"/>
      <c r="D55" s="498"/>
      <c r="E55" s="384"/>
      <c r="F55" s="384"/>
      <c r="G55" s="384"/>
      <c r="H55" s="389"/>
      <c r="I55" s="389"/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</row>
    <row r="56" spans="1:21" ht="15" customHeight="1" x14ac:dyDescent="0.2">
      <c r="A56" s="52" t="s">
        <v>507</v>
      </c>
    </row>
    <row r="57" spans="1:21" ht="24.95" customHeight="1" x14ac:dyDescent="0.2"/>
    <row r="58" spans="1:21" ht="15" customHeight="1" x14ac:dyDescent="0.2">
      <c r="A58" s="489" t="s">
        <v>224</v>
      </c>
      <c r="B58" s="490"/>
      <c r="C58" s="490"/>
      <c r="D58" s="491"/>
    </row>
    <row r="59" spans="1:21" ht="15" customHeight="1" x14ac:dyDescent="0.2">
      <c r="A59" s="107" t="s">
        <v>10</v>
      </c>
      <c r="B59" s="492" t="s">
        <v>225</v>
      </c>
      <c r="C59" s="493"/>
      <c r="D59" s="103" t="s">
        <v>226</v>
      </c>
    </row>
    <row r="60" spans="1:21" ht="15" customHeight="1" x14ac:dyDescent="0.2">
      <c r="A60" s="352">
        <v>45982</v>
      </c>
      <c r="B60" s="494"/>
      <c r="C60" s="495"/>
      <c r="D60" s="496" t="s">
        <v>227</v>
      </c>
    </row>
    <row r="61" spans="1:21" ht="24.95" customHeight="1" x14ac:dyDescent="0.2">
      <c r="A61" s="104" t="s">
        <v>467</v>
      </c>
      <c r="B61" s="105" t="s">
        <v>228</v>
      </c>
      <c r="C61" s="108" t="s">
        <v>229</v>
      </c>
      <c r="D61" s="497"/>
    </row>
    <row r="62" spans="1:21" ht="21.95" customHeight="1" x14ac:dyDescent="0.2">
      <c r="A62" s="187" t="s">
        <v>200</v>
      </c>
      <c r="B62" s="253">
        <v>7</v>
      </c>
      <c r="C62" s="285">
        <v>1</v>
      </c>
      <c r="D62" s="236" t="s">
        <v>526</v>
      </c>
    </row>
    <row r="63" spans="1:21" ht="21.95" customHeight="1" x14ac:dyDescent="0.2">
      <c r="A63" s="191" t="s">
        <v>431</v>
      </c>
      <c r="B63" s="373"/>
      <c r="C63" s="374"/>
      <c r="D63" s="236"/>
      <c r="E63" s="383"/>
    </row>
    <row r="64" spans="1:21" ht="21.95" customHeight="1" x14ac:dyDescent="0.2">
      <c r="A64" s="188" t="s">
        <v>201</v>
      </c>
      <c r="B64" s="255"/>
      <c r="C64" s="286"/>
      <c r="D64" s="236"/>
    </row>
    <row r="65" spans="1:21" ht="21.95" customHeight="1" x14ac:dyDescent="0.2">
      <c r="A65" s="191" t="s">
        <v>466</v>
      </c>
      <c r="B65" s="255"/>
      <c r="C65" s="286"/>
      <c r="D65" s="236"/>
    </row>
    <row r="66" spans="1:21" ht="21.95" customHeight="1" x14ac:dyDescent="0.2">
      <c r="A66" s="189" t="s">
        <v>233</v>
      </c>
      <c r="B66" s="254"/>
      <c r="C66" s="287"/>
      <c r="D66" s="236"/>
    </row>
    <row r="67" spans="1:21" ht="21.95" customHeight="1" x14ac:dyDescent="0.2">
      <c r="A67" s="107" t="s">
        <v>76</v>
      </c>
      <c r="B67" s="168">
        <f>SUM(B62:B66)</f>
        <v>7</v>
      </c>
      <c r="C67" s="109">
        <f>SUM(C62:C66)</f>
        <v>1</v>
      </c>
      <c r="D67" s="236"/>
    </row>
    <row r="68" spans="1:21" ht="15" customHeight="1" x14ac:dyDescent="0.2">
      <c r="A68" s="235" t="s">
        <v>423</v>
      </c>
    </row>
    <row r="69" spans="1:21" s="52" customFormat="1" ht="30" customHeight="1" x14ac:dyDescent="0.2">
      <c r="A69" s="52" t="s">
        <v>468</v>
      </c>
      <c r="B69" s="498" t="s">
        <v>406</v>
      </c>
      <c r="C69" s="498"/>
      <c r="D69" s="498"/>
      <c r="E69" s="384"/>
      <c r="F69" s="384"/>
      <c r="G69" s="384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</row>
    <row r="70" spans="1:21" ht="15" customHeight="1" x14ac:dyDescent="0.2">
      <c r="A70" s="52" t="s">
        <v>507</v>
      </c>
    </row>
    <row r="71" spans="1:21" ht="11.25" customHeight="1" x14ac:dyDescent="0.2"/>
    <row r="72" spans="1:21" ht="15" customHeight="1" x14ac:dyDescent="0.2">
      <c r="A72" s="489" t="s">
        <v>224</v>
      </c>
      <c r="B72" s="490"/>
      <c r="C72" s="490"/>
      <c r="D72" s="491"/>
    </row>
    <row r="73" spans="1:21" ht="15" customHeight="1" x14ac:dyDescent="0.2">
      <c r="A73" s="107" t="s">
        <v>10</v>
      </c>
      <c r="B73" s="492" t="s">
        <v>225</v>
      </c>
      <c r="C73" s="493"/>
      <c r="D73" s="103" t="s">
        <v>226</v>
      </c>
    </row>
    <row r="74" spans="1:21" ht="15" customHeight="1" x14ac:dyDescent="0.2">
      <c r="A74" s="352">
        <v>46002</v>
      </c>
      <c r="B74" s="494" t="s">
        <v>230</v>
      </c>
      <c r="C74" s="495"/>
      <c r="D74" s="496" t="s">
        <v>227</v>
      </c>
    </row>
    <row r="75" spans="1:21" ht="24.95" customHeight="1" x14ac:dyDescent="0.2">
      <c r="A75" s="104" t="s">
        <v>467</v>
      </c>
      <c r="B75" s="105" t="s">
        <v>228</v>
      </c>
      <c r="C75" s="108" t="s">
        <v>229</v>
      </c>
      <c r="D75" s="497"/>
    </row>
    <row r="76" spans="1:21" ht="21.95" customHeight="1" x14ac:dyDescent="0.2">
      <c r="A76" s="187" t="s">
        <v>200</v>
      </c>
      <c r="B76" s="253">
        <v>29</v>
      </c>
      <c r="C76" s="285">
        <v>1</v>
      </c>
      <c r="D76" s="236" t="s">
        <v>453</v>
      </c>
    </row>
    <row r="77" spans="1:21" ht="21.95" customHeight="1" x14ac:dyDescent="0.2">
      <c r="A77" s="191" t="s">
        <v>431</v>
      </c>
      <c r="B77" s="373"/>
      <c r="C77" s="374"/>
      <c r="D77" s="236"/>
      <c r="E77" s="383"/>
    </row>
    <row r="78" spans="1:21" ht="21.95" customHeight="1" x14ac:dyDescent="0.2">
      <c r="A78" s="188" t="s">
        <v>201</v>
      </c>
      <c r="B78" s="255"/>
      <c r="C78" s="286"/>
      <c r="D78" s="236"/>
    </row>
    <row r="79" spans="1:21" ht="21.95" customHeight="1" x14ac:dyDescent="0.2">
      <c r="A79" s="191" t="s">
        <v>466</v>
      </c>
      <c r="B79" s="255"/>
      <c r="C79" s="286"/>
      <c r="D79" s="236"/>
    </row>
    <row r="80" spans="1:21" ht="21.95" customHeight="1" x14ac:dyDescent="0.2">
      <c r="A80" s="189" t="s">
        <v>233</v>
      </c>
      <c r="B80" s="254"/>
      <c r="C80" s="287"/>
      <c r="D80" s="236"/>
    </row>
    <row r="81" spans="1:21" ht="21.95" customHeight="1" x14ac:dyDescent="0.2">
      <c r="A81" s="107" t="s">
        <v>76</v>
      </c>
      <c r="B81" s="168">
        <f>SUM(B76:B80)</f>
        <v>29</v>
      </c>
      <c r="C81" s="109">
        <f>SUM(C76:C80)</f>
        <v>1</v>
      </c>
      <c r="D81" s="236"/>
    </row>
    <row r="82" spans="1:21" ht="15" customHeight="1" x14ac:dyDescent="0.2">
      <c r="A82" s="235" t="s">
        <v>423</v>
      </c>
    </row>
    <row r="83" spans="1:21" s="52" customFormat="1" ht="30" customHeight="1" x14ac:dyDescent="0.2">
      <c r="A83" s="52" t="s">
        <v>468</v>
      </c>
      <c r="B83" s="498" t="s">
        <v>406</v>
      </c>
      <c r="C83" s="498"/>
      <c r="D83" s="498"/>
      <c r="E83" s="384"/>
      <c r="F83" s="384"/>
      <c r="G83" s="384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</row>
    <row r="84" spans="1:21" ht="15" customHeight="1" x14ac:dyDescent="0.2">
      <c r="A84" s="52" t="s">
        <v>507</v>
      </c>
    </row>
    <row r="85" spans="1:21" ht="12" customHeight="1" x14ac:dyDescent="0.2"/>
    <row r="86" spans="1:21" ht="15" customHeight="1" x14ac:dyDescent="0.2">
      <c r="A86" s="489" t="s">
        <v>224</v>
      </c>
      <c r="B86" s="490"/>
      <c r="C86" s="490"/>
      <c r="D86" s="491"/>
    </row>
    <row r="87" spans="1:21" ht="15" customHeight="1" x14ac:dyDescent="0.2">
      <c r="A87" s="107" t="s">
        <v>10</v>
      </c>
      <c r="B87" s="492" t="s">
        <v>225</v>
      </c>
      <c r="C87" s="493"/>
      <c r="D87" s="103" t="s">
        <v>226</v>
      </c>
    </row>
    <row r="88" spans="1:21" ht="15" customHeight="1" x14ac:dyDescent="0.2">
      <c r="A88" s="352">
        <v>46003</v>
      </c>
      <c r="B88" s="494" t="s">
        <v>232</v>
      </c>
      <c r="C88" s="495"/>
      <c r="D88" s="496" t="s">
        <v>227</v>
      </c>
    </row>
    <row r="89" spans="1:21" ht="24.95" customHeight="1" x14ac:dyDescent="0.2">
      <c r="A89" s="104" t="s">
        <v>467</v>
      </c>
      <c r="B89" s="105" t="s">
        <v>228</v>
      </c>
      <c r="C89" s="108" t="s">
        <v>229</v>
      </c>
      <c r="D89" s="497"/>
    </row>
    <row r="90" spans="1:21" ht="21.95" customHeight="1" x14ac:dyDescent="0.2">
      <c r="A90" s="187" t="s">
        <v>200</v>
      </c>
      <c r="B90" s="253">
        <v>4</v>
      </c>
      <c r="C90" s="285">
        <v>1</v>
      </c>
      <c r="D90" s="236" t="s">
        <v>453</v>
      </c>
    </row>
    <row r="91" spans="1:21" ht="21.95" customHeight="1" x14ac:dyDescent="0.2">
      <c r="A91" s="191" t="s">
        <v>431</v>
      </c>
      <c r="B91" s="373"/>
      <c r="C91" s="374"/>
      <c r="D91" s="236"/>
      <c r="E91" s="383"/>
    </row>
    <row r="92" spans="1:21" ht="21.95" customHeight="1" x14ac:dyDescent="0.2">
      <c r="A92" s="188" t="s">
        <v>201</v>
      </c>
      <c r="B92" s="255"/>
      <c r="C92" s="286"/>
      <c r="D92" s="236"/>
    </row>
    <row r="93" spans="1:21" ht="21.95" customHeight="1" x14ac:dyDescent="0.2">
      <c r="A93" s="191" t="s">
        <v>466</v>
      </c>
      <c r="B93" s="255"/>
      <c r="C93" s="286"/>
      <c r="D93" s="236"/>
    </row>
    <row r="94" spans="1:21" ht="21.95" customHeight="1" x14ac:dyDescent="0.2">
      <c r="A94" s="189" t="s">
        <v>233</v>
      </c>
      <c r="B94" s="254"/>
      <c r="C94" s="287"/>
      <c r="D94" s="236"/>
    </row>
    <row r="95" spans="1:21" ht="21.95" customHeight="1" x14ac:dyDescent="0.2">
      <c r="A95" s="107" t="s">
        <v>76</v>
      </c>
      <c r="B95" s="168">
        <f>SUM(B90:B94)</f>
        <v>4</v>
      </c>
      <c r="C95" s="109">
        <f>SUM(C90:C94)</f>
        <v>1</v>
      </c>
      <c r="D95" s="236"/>
    </row>
    <row r="96" spans="1:21" ht="15" customHeight="1" x14ac:dyDescent="0.2">
      <c r="A96" s="235" t="s">
        <v>423</v>
      </c>
    </row>
    <row r="97" spans="1:21" s="52" customFormat="1" ht="30" customHeight="1" x14ac:dyDescent="0.2">
      <c r="A97" s="52" t="s">
        <v>468</v>
      </c>
      <c r="B97" s="498" t="s">
        <v>406</v>
      </c>
      <c r="C97" s="498"/>
      <c r="D97" s="498"/>
      <c r="E97" s="384"/>
      <c r="F97" s="384"/>
      <c r="G97" s="384"/>
      <c r="H97" s="389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89"/>
      <c r="T97" s="389"/>
      <c r="U97" s="389"/>
    </row>
    <row r="98" spans="1:21" ht="15" customHeight="1" x14ac:dyDescent="0.2">
      <c r="A98" s="52" t="s">
        <v>507</v>
      </c>
    </row>
    <row r="99" spans="1:21" ht="12" customHeight="1" x14ac:dyDescent="0.2"/>
    <row r="100" spans="1:21" ht="15" customHeight="1" x14ac:dyDescent="0.2">
      <c r="A100" s="489" t="s">
        <v>224</v>
      </c>
      <c r="B100" s="490"/>
      <c r="C100" s="490"/>
      <c r="D100" s="491"/>
    </row>
    <row r="101" spans="1:21" ht="15" customHeight="1" x14ac:dyDescent="0.2">
      <c r="A101" s="107" t="s">
        <v>10</v>
      </c>
      <c r="B101" s="492" t="s">
        <v>225</v>
      </c>
      <c r="C101" s="493"/>
      <c r="D101" s="103" t="s">
        <v>226</v>
      </c>
    </row>
    <row r="102" spans="1:21" ht="15" customHeight="1" x14ac:dyDescent="0.2">
      <c r="A102" s="352" t="s">
        <v>422</v>
      </c>
      <c r="B102" s="494"/>
      <c r="C102" s="495"/>
      <c r="D102" s="496" t="s">
        <v>227</v>
      </c>
    </row>
    <row r="103" spans="1:21" ht="24.95" customHeight="1" x14ac:dyDescent="0.2">
      <c r="A103" s="104" t="s">
        <v>467</v>
      </c>
      <c r="B103" s="105" t="s">
        <v>228</v>
      </c>
      <c r="C103" s="108" t="s">
        <v>229</v>
      </c>
      <c r="D103" s="497"/>
    </row>
    <row r="104" spans="1:21" ht="21.95" customHeight="1" x14ac:dyDescent="0.2">
      <c r="A104" s="187" t="s">
        <v>200</v>
      </c>
      <c r="B104" s="253"/>
      <c r="C104" s="285"/>
      <c r="D104" s="236"/>
    </row>
    <row r="105" spans="1:21" ht="21.95" customHeight="1" x14ac:dyDescent="0.2">
      <c r="A105" s="191" t="s">
        <v>431</v>
      </c>
      <c r="B105" s="373"/>
      <c r="C105" s="374"/>
      <c r="D105" s="236"/>
      <c r="E105" s="383"/>
    </row>
    <row r="106" spans="1:21" ht="21.95" customHeight="1" x14ac:dyDescent="0.2">
      <c r="A106" s="188" t="s">
        <v>201</v>
      </c>
      <c r="B106" s="255"/>
      <c r="C106" s="286"/>
      <c r="D106" s="236"/>
    </row>
    <row r="107" spans="1:21" ht="21.95" customHeight="1" x14ac:dyDescent="0.2">
      <c r="A107" s="191" t="s">
        <v>466</v>
      </c>
      <c r="B107" s="255"/>
      <c r="C107" s="286"/>
      <c r="D107" s="236"/>
    </row>
    <row r="108" spans="1:21" ht="21.95" customHeight="1" x14ac:dyDescent="0.2">
      <c r="A108" s="189" t="s">
        <v>233</v>
      </c>
      <c r="B108" s="254"/>
      <c r="C108" s="287"/>
      <c r="D108" s="236"/>
    </row>
    <row r="109" spans="1:21" ht="21.95" customHeight="1" x14ac:dyDescent="0.2">
      <c r="A109" s="107" t="s">
        <v>76</v>
      </c>
      <c r="B109" s="168">
        <f>SUM(B104:B108)</f>
        <v>0</v>
      </c>
      <c r="C109" s="109">
        <f>SUM(C104:C108)</f>
        <v>0</v>
      </c>
      <c r="D109" s="236"/>
    </row>
    <row r="110" spans="1:21" ht="15" customHeight="1" x14ac:dyDescent="0.2">
      <c r="A110" s="235" t="s">
        <v>423</v>
      </c>
    </row>
    <row r="111" spans="1:21" s="52" customFormat="1" ht="30" customHeight="1" x14ac:dyDescent="0.2">
      <c r="A111" s="52" t="s">
        <v>468</v>
      </c>
      <c r="B111" s="498" t="s">
        <v>406</v>
      </c>
      <c r="C111" s="498"/>
      <c r="D111" s="498"/>
      <c r="E111" s="384"/>
      <c r="F111" s="384"/>
      <c r="G111" s="384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  <c r="T111" s="389"/>
      <c r="U111" s="389"/>
    </row>
    <row r="112" spans="1:21" ht="15" customHeight="1" x14ac:dyDescent="0.2">
      <c r="A112" s="52" t="s">
        <v>507</v>
      </c>
    </row>
    <row r="113" spans="1:21" ht="12" customHeight="1" x14ac:dyDescent="0.2"/>
    <row r="114" spans="1:21" ht="15" customHeight="1" x14ac:dyDescent="0.2">
      <c r="A114" s="489" t="s">
        <v>224</v>
      </c>
      <c r="B114" s="490"/>
      <c r="C114" s="490"/>
      <c r="D114" s="491"/>
    </row>
    <row r="115" spans="1:21" ht="15" customHeight="1" x14ac:dyDescent="0.2">
      <c r="A115" s="107" t="s">
        <v>10</v>
      </c>
      <c r="B115" s="492" t="s">
        <v>225</v>
      </c>
      <c r="C115" s="493"/>
      <c r="D115" s="103" t="s">
        <v>226</v>
      </c>
    </row>
    <row r="116" spans="1:21" ht="15" customHeight="1" x14ac:dyDescent="0.2">
      <c r="A116" s="352" t="s">
        <v>422</v>
      </c>
      <c r="B116" s="494"/>
      <c r="C116" s="495"/>
      <c r="D116" s="496" t="s">
        <v>227</v>
      </c>
    </row>
    <row r="117" spans="1:21" ht="24.95" customHeight="1" x14ac:dyDescent="0.2">
      <c r="A117" s="104" t="s">
        <v>467</v>
      </c>
      <c r="B117" s="105" t="s">
        <v>228</v>
      </c>
      <c r="C117" s="108" t="s">
        <v>229</v>
      </c>
      <c r="D117" s="497"/>
    </row>
    <row r="118" spans="1:21" ht="21.95" customHeight="1" x14ac:dyDescent="0.2">
      <c r="A118" s="187" t="s">
        <v>200</v>
      </c>
      <c r="B118" s="253"/>
      <c r="C118" s="285"/>
      <c r="D118" s="236"/>
    </row>
    <row r="119" spans="1:21" ht="21.95" customHeight="1" x14ac:dyDescent="0.2">
      <c r="A119" s="191" t="s">
        <v>431</v>
      </c>
      <c r="B119" s="373"/>
      <c r="C119" s="374"/>
      <c r="D119" s="236"/>
      <c r="E119" s="383"/>
    </row>
    <row r="120" spans="1:21" ht="21.95" customHeight="1" x14ac:dyDescent="0.2">
      <c r="A120" s="188" t="s">
        <v>201</v>
      </c>
      <c r="B120" s="255"/>
      <c r="C120" s="286"/>
      <c r="D120" s="236"/>
    </row>
    <row r="121" spans="1:21" ht="21.95" customHeight="1" x14ac:dyDescent="0.2">
      <c r="A121" s="191" t="s">
        <v>466</v>
      </c>
      <c r="B121" s="255"/>
      <c r="C121" s="286"/>
      <c r="D121" s="236"/>
    </row>
    <row r="122" spans="1:21" ht="21.95" customHeight="1" x14ac:dyDescent="0.2">
      <c r="A122" s="189" t="s">
        <v>233</v>
      </c>
      <c r="B122" s="254"/>
      <c r="C122" s="287"/>
      <c r="D122" s="236"/>
    </row>
    <row r="123" spans="1:21" ht="21.95" customHeight="1" x14ac:dyDescent="0.2">
      <c r="A123" s="107" t="s">
        <v>76</v>
      </c>
      <c r="B123" s="168">
        <f>SUM(B118:B122)</f>
        <v>0</v>
      </c>
      <c r="C123" s="109">
        <f>SUM(C118:C122)</f>
        <v>0</v>
      </c>
      <c r="D123" s="236"/>
    </row>
    <row r="124" spans="1:21" ht="15" customHeight="1" x14ac:dyDescent="0.2">
      <c r="A124" s="235" t="s">
        <v>423</v>
      </c>
    </row>
    <row r="125" spans="1:21" s="52" customFormat="1" ht="30" customHeight="1" x14ac:dyDescent="0.2">
      <c r="A125" s="52" t="s">
        <v>468</v>
      </c>
      <c r="B125" s="498" t="s">
        <v>406</v>
      </c>
      <c r="C125" s="498"/>
      <c r="D125" s="498"/>
      <c r="E125" s="384"/>
      <c r="F125" s="384"/>
      <c r="G125" s="384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</row>
    <row r="126" spans="1:21" ht="15" customHeight="1" x14ac:dyDescent="0.2">
      <c r="A126" s="52" t="s">
        <v>507</v>
      </c>
    </row>
    <row r="127" spans="1:21" ht="11.25" customHeight="1" x14ac:dyDescent="0.2"/>
    <row r="128" spans="1:21" ht="15" customHeight="1" x14ac:dyDescent="0.2">
      <c r="A128" s="489" t="s">
        <v>224</v>
      </c>
      <c r="B128" s="490"/>
      <c r="C128" s="490"/>
      <c r="D128" s="491"/>
    </row>
    <row r="129" spans="1:21" ht="15" customHeight="1" x14ac:dyDescent="0.2">
      <c r="A129" s="107" t="s">
        <v>10</v>
      </c>
      <c r="B129" s="492" t="s">
        <v>225</v>
      </c>
      <c r="C129" s="493"/>
      <c r="D129" s="103" t="s">
        <v>226</v>
      </c>
    </row>
    <row r="130" spans="1:21" ht="15" customHeight="1" x14ac:dyDescent="0.2">
      <c r="A130" s="352" t="s">
        <v>422</v>
      </c>
      <c r="B130" s="494"/>
      <c r="C130" s="495"/>
      <c r="D130" s="496" t="s">
        <v>227</v>
      </c>
    </row>
    <row r="131" spans="1:21" ht="24.95" customHeight="1" x14ac:dyDescent="0.2">
      <c r="A131" s="104" t="s">
        <v>467</v>
      </c>
      <c r="B131" s="105" t="s">
        <v>228</v>
      </c>
      <c r="C131" s="108" t="s">
        <v>229</v>
      </c>
      <c r="D131" s="497"/>
    </row>
    <row r="132" spans="1:21" ht="21.95" customHeight="1" x14ac:dyDescent="0.2">
      <c r="A132" s="187" t="s">
        <v>200</v>
      </c>
      <c r="B132" s="253"/>
      <c r="C132" s="285"/>
      <c r="D132" s="236"/>
    </row>
    <row r="133" spans="1:21" ht="21.95" customHeight="1" x14ac:dyDescent="0.2">
      <c r="A133" s="191" t="s">
        <v>431</v>
      </c>
      <c r="B133" s="373"/>
      <c r="C133" s="374"/>
      <c r="D133" s="236"/>
      <c r="E133" s="383"/>
    </row>
    <row r="134" spans="1:21" ht="21.95" customHeight="1" x14ac:dyDescent="0.2">
      <c r="A134" s="188" t="s">
        <v>201</v>
      </c>
      <c r="B134" s="255"/>
      <c r="C134" s="286"/>
      <c r="D134" s="236"/>
    </row>
    <row r="135" spans="1:21" ht="21.95" customHeight="1" x14ac:dyDescent="0.2">
      <c r="A135" s="191" t="s">
        <v>466</v>
      </c>
      <c r="B135" s="255"/>
      <c r="C135" s="286"/>
      <c r="D135" s="236"/>
    </row>
    <row r="136" spans="1:21" ht="21.95" customHeight="1" x14ac:dyDescent="0.2">
      <c r="A136" s="189" t="s">
        <v>233</v>
      </c>
      <c r="B136" s="254"/>
      <c r="C136" s="287"/>
      <c r="D136" s="236"/>
    </row>
    <row r="137" spans="1:21" ht="21.95" customHeight="1" x14ac:dyDescent="0.2">
      <c r="A137" s="107" t="s">
        <v>76</v>
      </c>
      <c r="B137" s="168">
        <f>SUM(B132:B136)</f>
        <v>0</v>
      </c>
      <c r="C137" s="109">
        <f>SUM(C132:C136)</f>
        <v>0</v>
      </c>
      <c r="D137" s="236"/>
    </row>
    <row r="138" spans="1:21" ht="15" customHeight="1" x14ac:dyDescent="0.2">
      <c r="A138" s="235" t="s">
        <v>423</v>
      </c>
    </row>
    <row r="139" spans="1:21" s="52" customFormat="1" ht="30" customHeight="1" x14ac:dyDescent="0.2">
      <c r="A139" s="52" t="s">
        <v>468</v>
      </c>
      <c r="B139" s="498" t="s">
        <v>406</v>
      </c>
      <c r="C139" s="498"/>
      <c r="D139" s="498"/>
      <c r="E139" s="384"/>
      <c r="F139" s="384"/>
      <c r="G139" s="384"/>
      <c r="H139" s="389"/>
      <c r="I139" s="389"/>
      <c r="J139" s="389"/>
      <c r="K139" s="389"/>
      <c r="L139" s="389"/>
      <c r="M139" s="389"/>
      <c r="N139" s="389"/>
      <c r="O139" s="389"/>
      <c r="P139" s="389"/>
      <c r="Q139" s="389"/>
      <c r="R139" s="389"/>
      <c r="S139" s="389"/>
      <c r="T139" s="389"/>
      <c r="U139" s="389"/>
    </row>
    <row r="140" spans="1:21" ht="15" customHeight="1" x14ac:dyDescent="0.2">
      <c r="A140" s="52" t="s">
        <v>507</v>
      </c>
    </row>
    <row r="141" spans="1:21" ht="12" customHeight="1" x14ac:dyDescent="0.2"/>
    <row r="142" spans="1:21" ht="15" customHeight="1" x14ac:dyDescent="0.2">
      <c r="A142" s="489" t="s">
        <v>224</v>
      </c>
      <c r="B142" s="490"/>
      <c r="C142" s="490"/>
      <c r="D142" s="491"/>
    </row>
    <row r="143" spans="1:21" ht="15" customHeight="1" x14ac:dyDescent="0.2">
      <c r="A143" s="107" t="s">
        <v>10</v>
      </c>
      <c r="B143" s="492" t="s">
        <v>225</v>
      </c>
      <c r="C143" s="493"/>
      <c r="D143" s="103" t="s">
        <v>226</v>
      </c>
    </row>
    <row r="144" spans="1:21" ht="15" customHeight="1" x14ac:dyDescent="0.2">
      <c r="A144" s="352" t="s">
        <v>422</v>
      </c>
      <c r="B144" s="494"/>
      <c r="C144" s="495"/>
      <c r="D144" s="496" t="s">
        <v>227</v>
      </c>
    </row>
    <row r="145" spans="1:21" ht="24.95" customHeight="1" x14ac:dyDescent="0.2">
      <c r="A145" s="104" t="s">
        <v>467</v>
      </c>
      <c r="B145" s="105" t="s">
        <v>228</v>
      </c>
      <c r="C145" s="108" t="s">
        <v>229</v>
      </c>
      <c r="D145" s="497"/>
    </row>
    <row r="146" spans="1:21" ht="21.95" customHeight="1" x14ac:dyDescent="0.2">
      <c r="A146" s="187" t="s">
        <v>200</v>
      </c>
      <c r="B146" s="253"/>
      <c r="C146" s="285"/>
      <c r="D146" s="236"/>
    </row>
    <row r="147" spans="1:21" ht="21.95" customHeight="1" x14ac:dyDescent="0.2">
      <c r="A147" s="191" t="s">
        <v>431</v>
      </c>
      <c r="B147" s="373"/>
      <c r="C147" s="374"/>
      <c r="D147" s="236"/>
      <c r="E147" s="383"/>
    </row>
    <row r="148" spans="1:21" ht="21.95" customHeight="1" x14ac:dyDescent="0.2">
      <c r="A148" s="188" t="s">
        <v>201</v>
      </c>
      <c r="B148" s="255"/>
      <c r="C148" s="286"/>
      <c r="D148" s="236"/>
    </row>
    <row r="149" spans="1:21" ht="21.95" customHeight="1" x14ac:dyDescent="0.2">
      <c r="A149" s="191" t="s">
        <v>466</v>
      </c>
      <c r="B149" s="255"/>
      <c r="C149" s="286"/>
      <c r="D149" s="236"/>
    </row>
    <row r="150" spans="1:21" ht="21.95" customHeight="1" x14ac:dyDescent="0.2">
      <c r="A150" s="189" t="s">
        <v>233</v>
      </c>
      <c r="B150" s="254"/>
      <c r="C150" s="287"/>
      <c r="D150" s="236"/>
    </row>
    <row r="151" spans="1:21" ht="21.95" customHeight="1" x14ac:dyDescent="0.2">
      <c r="A151" s="107" t="s">
        <v>76</v>
      </c>
      <c r="B151" s="168">
        <f>SUM(B146:B150)</f>
        <v>0</v>
      </c>
      <c r="C151" s="109">
        <f>SUM(C146:C150)</f>
        <v>0</v>
      </c>
      <c r="D151" s="236"/>
    </row>
    <row r="152" spans="1:21" ht="15" customHeight="1" x14ac:dyDescent="0.2">
      <c r="A152" s="235" t="s">
        <v>423</v>
      </c>
    </row>
    <row r="153" spans="1:21" s="52" customFormat="1" ht="30" customHeight="1" x14ac:dyDescent="0.2">
      <c r="A153" s="52" t="s">
        <v>468</v>
      </c>
      <c r="B153" s="498" t="s">
        <v>406</v>
      </c>
      <c r="C153" s="498"/>
      <c r="D153" s="498"/>
      <c r="E153" s="384"/>
      <c r="F153" s="384"/>
      <c r="G153" s="384"/>
      <c r="H153" s="389"/>
      <c r="I153" s="389"/>
      <c r="J153" s="389"/>
      <c r="K153" s="389"/>
      <c r="L153" s="389"/>
      <c r="M153" s="389"/>
      <c r="N153" s="389"/>
      <c r="O153" s="389"/>
      <c r="P153" s="389"/>
      <c r="Q153" s="389"/>
      <c r="R153" s="389"/>
      <c r="S153" s="389"/>
      <c r="T153" s="389"/>
      <c r="U153" s="389"/>
    </row>
    <row r="154" spans="1:21" ht="15" customHeight="1" x14ac:dyDescent="0.2">
      <c r="A154" s="52" t="s">
        <v>507</v>
      </c>
    </row>
    <row r="155" spans="1:21" ht="13.5" customHeight="1" x14ac:dyDescent="0.2"/>
    <row r="156" spans="1:21" ht="15" customHeight="1" x14ac:dyDescent="0.2">
      <c r="A156" s="489" t="s">
        <v>224</v>
      </c>
      <c r="B156" s="490"/>
      <c r="C156" s="490"/>
      <c r="D156" s="491"/>
    </row>
    <row r="157" spans="1:21" ht="15" customHeight="1" x14ac:dyDescent="0.2">
      <c r="A157" s="107" t="s">
        <v>10</v>
      </c>
      <c r="B157" s="492" t="s">
        <v>225</v>
      </c>
      <c r="C157" s="493"/>
      <c r="D157" s="103" t="s">
        <v>226</v>
      </c>
    </row>
    <row r="158" spans="1:21" ht="15" customHeight="1" x14ac:dyDescent="0.2">
      <c r="A158" s="352" t="s">
        <v>422</v>
      </c>
      <c r="B158" s="494"/>
      <c r="C158" s="495"/>
      <c r="D158" s="496" t="s">
        <v>227</v>
      </c>
    </row>
    <row r="159" spans="1:21" ht="24.95" customHeight="1" x14ac:dyDescent="0.2">
      <c r="A159" s="104" t="s">
        <v>467</v>
      </c>
      <c r="B159" s="105" t="s">
        <v>228</v>
      </c>
      <c r="C159" s="108" t="s">
        <v>229</v>
      </c>
      <c r="D159" s="497"/>
    </row>
    <row r="160" spans="1:21" ht="21.95" customHeight="1" x14ac:dyDescent="0.2">
      <c r="A160" s="187" t="s">
        <v>200</v>
      </c>
      <c r="B160" s="253"/>
      <c r="C160" s="285"/>
      <c r="D160" s="236"/>
    </row>
    <row r="161" spans="1:21" ht="21.95" customHeight="1" x14ac:dyDescent="0.2">
      <c r="A161" s="191" t="s">
        <v>431</v>
      </c>
      <c r="B161" s="373"/>
      <c r="C161" s="374"/>
      <c r="D161" s="236"/>
      <c r="E161" s="383"/>
    </row>
    <row r="162" spans="1:21" ht="21.95" customHeight="1" x14ac:dyDescent="0.2">
      <c r="A162" s="188" t="s">
        <v>201</v>
      </c>
      <c r="B162" s="255"/>
      <c r="C162" s="286"/>
      <c r="D162" s="236"/>
    </row>
    <row r="163" spans="1:21" ht="21.95" customHeight="1" x14ac:dyDescent="0.2">
      <c r="A163" s="191" t="s">
        <v>466</v>
      </c>
      <c r="B163" s="255"/>
      <c r="C163" s="286"/>
      <c r="D163" s="236"/>
    </row>
    <row r="164" spans="1:21" ht="21.95" customHeight="1" x14ac:dyDescent="0.2">
      <c r="A164" s="189" t="s">
        <v>233</v>
      </c>
      <c r="B164" s="254"/>
      <c r="C164" s="287"/>
      <c r="D164" s="236"/>
    </row>
    <row r="165" spans="1:21" ht="21.95" customHeight="1" x14ac:dyDescent="0.2">
      <c r="A165" s="107" t="s">
        <v>76</v>
      </c>
      <c r="B165" s="168">
        <f>SUM(B160:B164)</f>
        <v>0</v>
      </c>
      <c r="C165" s="109">
        <f>SUM(C160:C164)</f>
        <v>0</v>
      </c>
      <c r="D165" s="236"/>
    </row>
    <row r="166" spans="1:21" ht="15" customHeight="1" x14ac:dyDescent="0.2">
      <c r="A166" s="235" t="s">
        <v>423</v>
      </c>
    </row>
    <row r="167" spans="1:21" s="52" customFormat="1" ht="30" customHeight="1" x14ac:dyDescent="0.2">
      <c r="A167" s="52" t="s">
        <v>468</v>
      </c>
      <c r="B167" s="498" t="s">
        <v>406</v>
      </c>
      <c r="C167" s="498"/>
      <c r="D167" s="498"/>
      <c r="E167" s="384"/>
      <c r="F167" s="384"/>
      <c r="G167" s="384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  <c r="T167" s="389"/>
      <c r="U167" s="389"/>
    </row>
    <row r="168" spans="1:21" ht="15" customHeight="1" x14ac:dyDescent="0.2">
      <c r="A168" s="52" t="s">
        <v>507</v>
      </c>
    </row>
    <row r="169" spans="1:21" ht="12.75" customHeight="1" x14ac:dyDescent="0.2"/>
    <row r="170" spans="1:21" ht="15" customHeight="1" x14ac:dyDescent="0.2">
      <c r="A170" s="489" t="s">
        <v>224</v>
      </c>
      <c r="B170" s="490"/>
      <c r="C170" s="490"/>
      <c r="D170" s="491"/>
    </row>
    <row r="171" spans="1:21" ht="15" customHeight="1" x14ac:dyDescent="0.2">
      <c r="A171" s="107" t="s">
        <v>10</v>
      </c>
      <c r="B171" s="492" t="s">
        <v>225</v>
      </c>
      <c r="C171" s="493"/>
      <c r="D171" s="103" t="s">
        <v>226</v>
      </c>
    </row>
    <row r="172" spans="1:21" ht="15" customHeight="1" x14ac:dyDescent="0.2">
      <c r="A172" s="352" t="s">
        <v>422</v>
      </c>
      <c r="B172" s="494"/>
      <c r="C172" s="495"/>
      <c r="D172" s="496" t="s">
        <v>227</v>
      </c>
    </row>
    <row r="173" spans="1:21" ht="24.95" customHeight="1" x14ac:dyDescent="0.2">
      <c r="A173" s="104" t="s">
        <v>467</v>
      </c>
      <c r="B173" s="105" t="s">
        <v>228</v>
      </c>
      <c r="C173" s="108" t="s">
        <v>229</v>
      </c>
      <c r="D173" s="497"/>
    </row>
    <row r="174" spans="1:21" ht="21.95" customHeight="1" x14ac:dyDescent="0.2">
      <c r="A174" s="187" t="s">
        <v>200</v>
      </c>
      <c r="B174" s="253"/>
      <c r="C174" s="285"/>
      <c r="D174" s="236"/>
    </row>
    <row r="175" spans="1:21" ht="21.95" customHeight="1" x14ac:dyDescent="0.2">
      <c r="A175" s="191" t="s">
        <v>431</v>
      </c>
      <c r="B175" s="373"/>
      <c r="C175" s="374"/>
      <c r="D175" s="236"/>
      <c r="E175" s="383"/>
    </row>
    <row r="176" spans="1:21" ht="21.95" customHeight="1" x14ac:dyDescent="0.2">
      <c r="A176" s="188" t="s">
        <v>201</v>
      </c>
      <c r="B176" s="255"/>
      <c r="C176" s="286"/>
      <c r="D176" s="236"/>
    </row>
    <row r="177" spans="1:21" ht="21.95" customHeight="1" x14ac:dyDescent="0.2">
      <c r="A177" s="191" t="s">
        <v>466</v>
      </c>
      <c r="B177" s="255"/>
      <c r="C177" s="286"/>
      <c r="D177" s="236"/>
    </row>
    <row r="178" spans="1:21" ht="21.95" customHeight="1" x14ac:dyDescent="0.2">
      <c r="A178" s="189" t="s">
        <v>233</v>
      </c>
      <c r="B178" s="254"/>
      <c r="C178" s="287"/>
      <c r="D178" s="236"/>
    </row>
    <row r="179" spans="1:21" ht="21.95" customHeight="1" x14ac:dyDescent="0.2">
      <c r="A179" s="107" t="s">
        <v>76</v>
      </c>
      <c r="B179" s="168">
        <f>SUM(B174:B178)</f>
        <v>0</v>
      </c>
      <c r="C179" s="109">
        <f>SUM(C174:C178)</f>
        <v>0</v>
      </c>
      <c r="D179" s="236"/>
    </row>
    <row r="180" spans="1:21" ht="15" customHeight="1" x14ac:dyDescent="0.2">
      <c r="A180" s="235" t="s">
        <v>423</v>
      </c>
    </row>
    <row r="181" spans="1:21" s="52" customFormat="1" ht="30" customHeight="1" x14ac:dyDescent="0.2">
      <c r="A181" s="52" t="s">
        <v>468</v>
      </c>
      <c r="B181" s="498" t="s">
        <v>406</v>
      </c>
      <c r="C181" s="498"/>
      <c r="D181" s="498"/>
      <c r="E181" s="384"/>
      <c r="F181" s="384"/>
      <c r="G181" s="384"/>
      <c r="H181" s="389"/>
      <c r="I181" s="389"/>
      <c r="J181" s="389"/>
      <c r="K181" s="389"/>
      <c r="L181" s="389"/>
      <c r="M181" s="389"/>
      <c r="N181" s="389"/>
      <c r="O181" s="389"/>
      <c r="P181" s="389"/>
      <c r="Q181" s="389"/>
      <c r="R181" s="389"/>
      <c r="S181" s="389"/>
      <c r="T181" s="389"/>
      <c r="U181" s="389"/>
    </row>
    <row r="182" spans="1:21" ht="15" customHeight="1" x14ac:dyDescent="0.2">
      <c r="A182" s="52" t="s">
        <v>507</v>
      </c>
    </row>
    <row r="183" spans="1:21" s="388" customFormat="1" x14ac:dyDescent="0.2">
      <c r="E183" s="382"/>
      <c r="F183" s="382"/>
      <c r="G183" s="382"/>
    </row>
    <row r="184" spans="1:21" ht="15" customHeight="1" x14ac:dyDescent="0.2">
      <c r="A184" s="489" t="s">
        <v>224</v>
      </c>
      <c r="B184" s="490"/>
      <c r="C184" s="490"/>
      <c r="D184" s="491"/>
    </row>
    <row r="185" spans="1:21" ht="15" customHeight="1" x14ac:dyDescent="0.2">
      <c r="A185" s="107" t="s">
        <v>10</v>
      </c>
      <c r="B185" s="492" t="s">
        <v>225</v>
      </c>
      <c r="C185" s="493"/>
      <c r="D185" s="103" t="s">
        <v>226</v>
      </c>
    </row>
    <row r="186" spans="1:21" ht="15" customHeight="1" x14ac:dyDescent="0.2">
      <c r="A186" s="352" t="s">
        <v>422</v>
      </c>
      <c r="B186" s="494"/>
      <c r="C186" s="495"/>
      <c r="D186" s="496" t="s">
        <v>227</v>
      </c>
    </row>
    <row r="187" spans="1:21" ht="24.95" customHeight="1" x14ac:dyDescent="0.2">
      <c r="A187" s="104" t="s">
        <v>467</v>
      </c>
      <c r="B187" s="105" t="s">
        <v>228</v>
      </c>
      <c r="C187" s="108" t="s">
        <v>229</v>
      </c>
      <c r="D187" s="497"/>
    </row>
    <row r="188" spans="1:21" ht="21.95" customHeight="1" x14ac:dyDescent="0.2">
      <c r="A188" s="187" t="s">
        <v>200</v>
      </c>
      <c r="B188" s="253"/>
      <c r="C188" s="285"/>
      <c r="D188" s="236"/>
    </row>
    <row r="189" spans="1:21" ht="21.95" customHeight="1" x14ac:dyDescent="0.2">
      <c r="A189" s="191" t="s">
        <v>431</v>
      </c>
      <c r="B189" s="373"/>
      <c r="C189" s="374"/>
      <c r="D189" s="236"/>
      <c r="E189" s="383"/>
    </row>
    <row r="190" spans="1:21" ht="21.95" customHeight="1" x14ac:dyDescent="0.2">
      <c r="A190" s="188" t="s">
        <v>201</v>
      </c>
      <c r="B190" s="255"/>
      <c r="C190" s="286"/>
      <c r="D190" s="236"/>
    </row>
    <row r="191" spans="1:21" ht="21.95" customHeight="1" x14ac:dyDescent="0.2">
      <c r="A191" s="191" t="s">
        <v>466</v>
      </c>
      <c r="B191" s="255"/>
      <c r="C191" s="286"/>
      <c r="D191" s="236"/>
    </row>
    <row r="192" spans="1:21" ht="21.95" customHeight="1" x14ac:dyDescent="0.2">
      <c r="A192" s="189" t="s">
        <v>233</v>
      </c>
      <c r="B192" s="254"/>
      <c r="C192" s="287"/>
      <c r="D192" s="236"/>
    </row>
    <row r="193" spans="1:21" ht="21.95" customHeight="1" x14ac:dyDescent="0.2">
      <c r="A193" s="107" t="s">
        <v>76</v>
      </c>
      <c r="B193" s="168">
        <f>SUM(B188:B192)</f>
        <v>0</v>
      </c>
      <c r="C193" s="109">
        <f>SUM(C188:C192)</f>
        <v>0</v>
      </c>
      <c r="D193" s="236"/>
    </row>
    <row r="194" spans="1:21" ht="15" customHeight="1" x14ac:dyDescent="0.2">
      <c r="A194" s="235" t="s">
        <v>423</v>
      </c>
    </row>
    <row r="195" spans="1:21" s="52" customFormat="1" ht="30" customHeight="1" x14ac:dyDescent="0.2">
      <c r="A195" s="52" t="s">
        <v>468</v>
      </c>
      <c r="B195" s="498" t="s">
        <v>406</v>
      </c>
      <c r="C195" s="498"/>
      <c r="D195" s="498"/>
      <c r="E195" s="384"/>
      <c r="F195" s="384"/>
      <c r="G195" s="384"/>
      <c r="H195" s="389"/>
      <c r="I195" s="389"/>
      <c r="J195" s="389"/>
      <c r="K195" s="389"/>
      <c r="L195" s="389"/>
      <c r="M195" s="389"/>
      <c r="N195" s="389"/>
      <c r="O195" s="389"/>
      <c r="P195" s="389"/>
      <c r="Q195" s="389"/>
      <c r="R195" s="389"/>
      <c r="S195" s="389"/>
      <c r="T195" s="389"/>
      <c r="U195" s="389"/>
    </row>
    <row r="196" spans="1:21" ht="15" customHeight="1" x14ac:dyDescent="0.2">
      <c r="A196" s="52" t="s">
        <v>507</v>
      </c>
    </row>
    <row r="197" spans="1:21" s="388" customFormat="1" x14ac:dyDescent="0.2">
      <c r="E197" s="382"/>
      <c r="F197" s="382"/>
      <c r="G197" s="382"/>
    </row>
    <row r="198" spans="1:21" ht="15" customHeight="1" x14ac:dyDescent="0.2">
      <c r="A198" s="489" t="s">
        <v>224</v>
      </c>
      <c r="B198" s="490"/>
      <c r="C198" s="490"/>
      <c r="D198" s="491"/>
    </row>
    <row r="199" spans="1:21" ht="15" customHeight="1" x14ac:dyDescent="0.2">
      <c r="A199" s="107" t="s">
        <v>10</v>
      </c>
      <c r="B199" s="492" t="s">
        <v>225</v>
      </c>
      <c r="C199" s="493"/>
      <c r="D199" s="103" t="s">
        <v>226</v>
      </c>
    </row>
    <row r="200" spans="1:21" ht="15" customHeight="1" x14ac:dyDescent="0.2">
      <c r="A200" s="352" t="s">
        <v>422</v>
      </c>
      <c r="B200" s="494"/>
      <c r="C200" s="495"/>
      <c r="D200" s="496" t="s">
        <v>227</v>
      </c>
    </row>
    <row r="201" spans="1:21" ht="24.95" customHeight="1" x14ac:dyDescent="0.2">
      <c r="A201" s="104" t="s">
        <v>467</v>
      </c>
      <c r="B201" s="105" t="s">
        <v>228</v>
      </c>
      <c r="C201" s="108" t="s">
        <v>229</v>
      </c>
      <c r="D201" s="497"/>
    </row>
    <row r="202" spans="1:21" ht="21.95" customHeight="1" x14ac:dyDescent="0.2">
      <c r="A202" s="187" t="s">
        <v>200</v>
      </c>
      <c r="B202" s="253"/>
      <c r="C202" s="285"/>
      <c r="D202" s="236"/>
    </row>
    <row r="203" spans="1:21" ht="21.95" customHeight="1" x14ac:dyDescent="0.2">
      <c r="A203" s="191" t="s">
        <v>431</v>
      </c>
      <c r="B203" s="373"/>
      <c r="C203" s="374"/>
      <c r="D203" s="236"/>
      <c r="E203" s="383"/>
    </row>
    <row r="204" spans="1:21" ht="21.95" customHeight="1" x14ac:dyDescent="0.2">
      <c r="A204" s="188" t="s">
        <v>201</v>
      </c>
      <c r="B204" s="255"/>
      <c r="C204" s="286"/>
      <c r="D204" s="236"/>
    </row>
    <row r="205" spans="1:21" ht="21.95" customHeight="1" x14ac:dyDescent="0.2">
      <c r="A205" s="191" t="s">
        <v>466</v>
      </c>
      <c r="B205" s="255"/>
      <c r="C205" s="286"/>
      <c r="D205" s="236"/>
    </row>
    <row r="206" spans="1:21" ht="21.95" customHeight="1" x14ac:dyDescent="0.2">
      <c r="A206" s="189" t="s">
        <v>233</v>
      </c>
      <c r="B206" s="254"/>
      <c r="C206" s="287"/>
      <c r="D206" s="236"/>
    </row>
    <row r="207" spans="1:21" ht="21.95" customHeight="1" x14ac:dyDescent="0.2">
      <c r="A207" s="107" t="s">
        <v>76</v>
      </c>
      <c r="B207" s="168">
        <f>SUM(B202:B206)</f>
        <v>0</v>
      </c>
      <c r="C207" s="109">
        <f>SUM(C202:C206)</f>
        <v>0</v>
      </c>
      <c r="D207" s="236"/>
    </row>
    <row r="208" spans="1:21" ht="15" customHeight="1" x14ac:dyDescent="0.2">
      <c r="A208" s="235" t="s">
        <v>423</v>
      </c>
    </row>
    <row r="209" spans="1:21" s="52" customFormat="1" ht="30" customHeight="1" x14ac:dyDescent="0.2">
      <c r="A209" s="52" t="s">
        <v>468</v>
      </c>
      <c r="B209" s="498" t="s">
        <v>406</v>
      </c>
      <c r="C209" s="498"/>
      <c r="D209" s="498"/>
      <c r="E209" s="384"/>
      <c r="F209" s="384"/>
      <c r="G209" s="384"/>
      <c r="H209" s="389"/>
      <c r="I209" s="389"/>
      <c r="J209" s="389"/>
      <c r="K209" s="389"/>
      <c r="L209" s="389"/>
      <c r="M209" s="389"/>
      <c r="N209" s="389"/>
      <c r="O209" s="389"/>
      <c r="P209" s="389"/>
      <c r="Q209" s="389"/>
      <c r="R209" s="389"/>
      <c r="S209" s="389"/>
      <c r="T209" s="389"/>
      <c r="U209" s="389"/>
    </row>
    <row r="210" spans="1:21" ht="15" customHeight="1" x14ac:dyDescent="0.2">
      <c r="A210" s="52" t="s">
        <v>507</v>
      </c>
    </row>
    <row r="211" spans="1:21" s="388" customFormat="1" x14ac:dyDescent="0.2">
      <c r="E211" s="382"/>
      <c r="F211" s="382"/>
      <c r="G211" s="382"/>
    </row>
    <row r="212" spans="1:21" ht="15" customHeight="1" x14ac:dyDescent="0.2">
      <c r="A212" s="489" t="s">
        <v>224</v>
      </c>
      <c r="B212" s="490"/>
      <c r="C212" s="490"/>
      <c r="D212" s="491"/>
    </row>
    <row r="213" spans="1:21" ht="15" customHeight="1" x14ac:dyDescent="0.2">
      <c r="A213" s="107" t="s">
        <v>10</v>
      </c>
      <c r="B213" s="492" t="s">
        <v>225</v>
      </c>
      <c r="C213" s="493"/>
      <c r="D213" s="103" t="s">
        <v>226</v>
      </c>
    </row>
    <row r="214" spans="1:21" ht="15" customHeight="1" x14ac:dyDescent="0.2">
      <c r="A214" s="352" t="s">
        <v>422</v>
      </c>
      <c r="B214" s="494"/>
      <c r="C214" s="495"/>
      <c r="D214" s="496" t="s">
        <v>227</v>
      </c>
    </row>
    <row r="215" spans="1:21" ht="24.95" customHeight="1" x14ac:dyDescent="0.2">
      <c r="A215" s="104" t="s">
        <v>467</v>
      </c>
      <c r="B215" s="105" t="s">
        <v>228</v>
      </c>
      <c r="C215" s="108" t="s">
        <v>229</v>
      </c>
      <c r="D215" s="497"/>
    </row>
    <row r="216" spans="1:21" ht="21.95" customHeight="1" x14ac:dyDescent="0.2">
      <c r="A216" s="187" t="s">
        <v>200</v>
      </c>
      <c r="B216" s="253"/>
      <c r="C216" s="285"/>
      <c r="D216" s="236"/>
    </row>
    <row r="217" spans="1:21" ht="21.95" customHeight="1" x14ac:dyDescent="0.2">
      <c r="A217" s="191" t="s">
        <v>431</v>
      </c>
      <c r="B217" s="373"/>
      <c r="C217" s="374"/>
      <c r="D217" s="236"/>
      <c r="E217" s="383"/>
    </row>
    <row r="218" spans="1:21" ht="21.95" customHeight="1" x14ac:dyDescent="0.2">
      <c r="A218" s="188" t="s">
        <v>201</v>
      </c>
      <c r="B218" s="255"/>
      <c r="C218" s="286"/>
      <c r="D218" s="236"/>
    </row>
    <row r="219" spans="1:21" ht="21.95" customHeight="1" x14ac:dyDescent="0.2">
      <c r="A219" s="191" t="s">
        <v>466</v>
      </c>
      <c r="B219" s="255"/>
      <c r="C219" s="286"/>
      <c r="D219" s="236"/>
    </row>
    <row r="220" spans="1:21" ht="21.95" customHeight="1" x14ac:dyDescent="0.2">
      <c r="A220" s="189" t="s">
        <v>233</v>
      </c>
      <c r="B220" s="254"/>
      <c r="C220" s="287"/>
      <c r="D220" s="236"/>
    </row>
    <row r="221" spans="1:21" ht="21.95" customHeight="1" x14ac:dyDescent="0.2">
      <c r="A221" s="107" t="s">
        <v>76</v>
      </c>
      <c r="B221" s="168">
        <f>SUM(B216:B220)</f>
        <v>0</v>
      </c>
      <c r="C221" s="109">
        <f>SUM(C216:C220)</f>
        <v>0</v>
      </c>
      <c r="D221" s="236"/>
    </row>
    <row r="222" spans="1:21" ht="15" customHeight="1" x14ac:dyDescent="0.2">
      <c r="A222" s="235" t="s">
        <v>423</v>
      </c>
    </row>
    <row r="223" spans="1:21" s="52" customFormat="1" ht="30" customHeight="1" x14ac:dyDescent="0.2">
      <c r="A223" s="52" t="s">
        <v>468</v>
      </c>
      <c r="B223" s="498" t="s">
        <v>406</v>
      </c>
      <c r="C223" s="498"/>
      <c r="D223" s="498"/>
      <c r="E223" s="384"/>
      <c r="F223" s="384"/>
      <c r="G223" s="384"/>
      <c r="H223" s="389"/>
      <c r="I223" s="389"/>
      <c r="J223" s="389"/>
      <c r="K223" s="389"/>
      <c r="L223" s="389"/>
      <c r="M223" s="389"/>
      <c r="N223" s="389"/>
      <c r="O223" s="389"/>
      <c r="P223" s="389"/>
      <c r="Q223" s="389"/>
      <c r="R223" s="389"/>
      <c r="S223" s="389"/>
      <c r="T223" s="389"/>
      <c r="U223" s="389"/>
    </row>
    <row r="224" spans="1:21" ht="15" customHeight="1" x14ac:dyDescent="0.2">
      <c r="A224" s="52" t="s">
        <v>507</v>
      </c>
    </row>
    <row r="225" spans="1:21" s="388" customFormat="1" x14ac:dyDescent="0.2">
      <c r="E225" s="382"/>
      <c r="F225" s="382"/>
      <c r="G225" s="382"/>
    </row>
    <row r="226" spans="1:21" ht="15" customHeight="1" x14ac:dyDescent="0.2">
      <c r="A226" s="489" t="s">
        <v>224</v>
      </c>
      <c r="B226" s="490"/>
      <c r="C226" s="490"/>
      <c r="D226" s="491"/>
    </row>
    <row r="227" spans="1:21" ht="15" customHeight="1" x14ac:dyDescent="0.2">
      <c r="A227" s="107" t="s">
        <v>10</v>
      </c>
      <c r="B227" s="492" t="s">
        <v>225</v>
      </c>
      <c r="C227" s="493"/>
      <c r="D227" s="103" t="s">
        <v>226</v>
      </c>
    </row>
    <row r="228" spans="1:21" ht="15" customHeight="1" x14ac:dyDescent="0.2">
      <c r="A228" s="352" t="s">
        <v>422</v>
      </c>
      <c r="B228" s="494"/>
      <c r="C228" s="495"/>
      <c r="D228" s="496" t="s">
        <v>227</v>
      </c>
    </row>
    <row r="229" spans="1:21" ht="24.95" customHeight="1" x14ac:dyDescent="0.2">
      <c r="A229" s="104" t="s">
        <v>467</v>
      </c>
      <c r="B229" s="105" t="s">
        <v>228</v>
      </c>
      <c r="C229" s="108" t="s">
        <v>229</v>
      </c>
      <c r="D229" s="497"/>
    </row>
    <row r="230" spans="1:21" ht="21.95" customHeight="1" x14ac:dyDescent="0.2">
      <c r="A230" s="187" t="s">
        <v>200</v>
      </c>
      <c r="B230" s="253"/>
      <c r="C230" s="285"/>
      <c r="D230" s="236"/>
    </row>
    <row r="231" spans="1:21" ht="21.95" customHeight="1" x14ac:dyDescent="0.2">
      <c r="A231" s="191" t="s">
        <v>431</v>
      </c>
      <c r="B231" s="373"/>
      <c r="C231" s="374"/>
      <c r="D231" s="236"/>
      <c r="E231" s="383"/>
    </row>
    <row r="232" spans="1:21" ht="21.95" customHeight="1" x14ac:dyDescent="0.2">
      <c r="A232" s="188" t="s">
        <v>201</v>
      </c>
      <c r="B232" s="255"/>
      <c r="C232" s="286"/>
      <c r="D232" s="236"/>
    </row>
    <row r="233" spans="1:21" ht="21.95" customHeight="1" x14ac:dyDescent="0.2">
      <c r="A233" s="191" t="s">
        <v>466</v>
      </c>
      <c r="B233" s="255"/>
      <c r="C233" s="286"/>
      <c r="D233" s="236"/>
    </row>
    <row r="234" spans="1:21" ht="21.95" customHeight="1" x14ac:dyDescent="0.2">
      <c r="A234" s="189" t="s">
        <v>233</v>
      </c>
      <c r="B234" s="254"/>
      <c r="C234" s="287"/>
      <c r="D234" s="236"/>
    </row>
    <row r="235" spans="1:21" ht="21.95" customHeight="1" x14ac:dyDescent="0.2">
      <c r="A235" s="107" t="s">
        <v>76</v>
      </c>
      <c r="B235" s="168">
        <f>SUM(B230:B234)</f>
        <v>0</v>
      </c>
      <c r="C235" s="109">
        <f>SUM(C230:C234)</f>
        <v>0</v>
      </c>
      <c r="D235" s="236"/>
    </row>
    <row r="236" spans="1:21" ht="15" customHeight="1" x14ac:dyDescent="0.2">
      <c r="A236" s="235" t="s">
        <v>423</v>
      </c>
    </row>
    <row r="237" spans="1:21" s="52" customFormat="1" ht="30" customHeight="1" x14ac:dyDescent="0.2">
      <c r="A237" s="52" t="s">
        <v>468</v>
      </c>
      <c r="B237" s="498" t="s">
        <v>406</v>
      </c>
      <c r="C237" s="498"/>
      <c r="D237" s="498"/>
      <c r="E237" s="384"/>
      <c r="F237" s="384"/>
      <c r="G237" s="384"/>
      <c r="H237" s="389"/>
      <c r="I237" s="389"/>
      <c r="J237" s="389"/>
      <c r="K237" s="389"/>
      <c r="L237" s="389"/>
      <c r="M237" s="389"/>
      <c r="N237" s="389"/>
      <c r="O237" s="389"/>
      <c r="P237" s="389"/>
      <c r="Q237" s="389"/>
      <c r="R237" s="389"/>
      <c r="S237" s="389"/>
      <c r="T237" s="389"/>
      <c r="U237" s="389"/>
    </row>
    <row r="238" spans="1:21" ht="15" customHeight="1" x14ac:dyDescent="0.2">
      <c r="A238" s="52" t="s">
        <v>507</v>
      </c>
    </row>
    <row r="239" spans="1:21" s="388" customFormat="1" x14ac:dyDescent="0.2">
      <c r="E239" s="382"/>
      <c r="F239" s="382"/>
      <c r="G239" s="382"/>
    </row>
    <row r="240" spans="1:21" ht="15" customHeight="1" x14ac:dyDescent="0.2">
      <c r="A240" s="489" t="s">
        <v>224</v>
      </c>
      <c r="B240" s="490"/>
      <c r="C240" s="490"/>
      <c r="D240" s="491"/>
    </row>
    <row r="241" spans="1:21" ht="15" customHeight="1" x14ac:dyDescent="0.2">
      <c r="A241" s="107" t="s">
        <v>10</v>
      </c>
      <c r="B241" s="492" t="s">
        <v>225</v>
      </c>
      <c r="C241" s="493"/>
      <c r="D241" s="103" t="s">
        <v>226</v>
      </c>
    </row>
    <row r="242" spans="1:21" ht="15" customHeight="1" x14ac:dyDescent="0.2">
      <c r="A242" s="352" t="s">
        <v>422</v>
      </c>
      <c r="B242" s="494"/>
      <c r="C242" s="495"/>
      <c r="D242" s="496" t="s">
        <v>227</v>
      </c>
    </row>
    <row r="243" spans="1:21" ht="24.95" customHeight="1" x14ac:dyDescent="0.2">
      <c r="A243" s="104" t="s">
        <v>467</v>
      </c>
      <c r="B243" s="105" t="s">
        <v>228</v>
      </c>
      <c r="C243" s="108" t="s">
        <v>229</v>
      </c>
      <c r="D243" s="497"/>
    </row>
    <row r="244" spans="1:21" ht="21.95" customHeight="1" x14ac:dyDescent="0.2">
      <c r="A244" s="187" t="s">
        <v>200</v>
      </c>
      <c r="B244" s="253"/>
      <c r="C244" s="285"/>
      <c r="D244" s="236"/>
    </row>
    <row r="245" spans="1:21" ht="21.95" customHeight="1" x14ac:dyDescent="0.2">
      <c r="A245" s="191" t="s">
        <v>431</v>
      </c>
      <c r="B245" s="373"/>
      <c r="C245" s="374"/>
      <c r="D245" s="236"/>
      <c r="E245" s="383"/>
    </row>
    <row r="246" spans="1:21" ht="21.95" customHeight="1" x14ac:dyDescent="0.2">
      <c r="A246" s="188" t="s">
        <v>201</v>
      </c>
      <c r="B246" s="255"/>
      <c r="C246" s="286"/>
      <c r="D246" s="236"/>
    </row>
    <row r="247" spans="1:21" ht="21.95" customHeight="1" x14ac:dyDescent="0.2">
      <c r="A247" s="191" t="s">
        <v>466</v>
      </c>
      <c r="B247" s="255"/>
      <c r="C247" s="286"/>
      <c r="D247" s="236"/>
    </row>
    <row r="248" spans="1:21" ht="21.95" customHeight="1" x14ac:dyDescent="0.2">
      <c r="A248" s="189" t="s">
        <v>233</v>
      </c>
      <c r="B248" s="254"/>
      <c r="C248" s="287"/>
      <c r="D248" s="236"/>
    </row>
    <row r="249" spans="1:21" ht="21.95" customHeight="1" x14ac:dyDescent="0.2">
      <c r="A249" s="107" t="s">
        <v>76</v>
      </c>
      <c r="B249" s="168">
        <f>SUM(B244:B248)</f>
        <v>0</v>
      </c>
      <c r="C249" s="109">
        <f>SUM(C244:C248)</f>
        <v>0</v>
      </c>
      <c r="D249" s="236"/>
    </row>
    <row r="250" spans="1:21" ht="15" customHeight="1" x14ac:dyDescent="0.2">
      <c r="A250" s="235" t="s">
        <v>423</v>
      </c>
    </row>
    <row r="251" spans="1:21" s="52" customFormat="1" ht="30" customHeight="1" x14ac:dyDescent="0.2">
      <c r="A251" s="52" t="s">
        <v>468</v>
      </c>
      <c r="B251" s="498" t="s">
        <v>406</v>
      </c>
      <c r="C251" s="498"/>
      <c r="D251" s="498"/>
      <c r="E251" s="384"/>
      <c r="F251" s="384"/>
      <c r="G251" s="384"/>
      <c r="H251" s="389"/>
      <c r="I251" s="389"/>
      <c r="J251" s="389"/>
      <c r="K251" s="389"/>
      <c r="L251" s="389"/>
      <c r="M251" s="389"/>
      <c r="N251" s="389"/>
      <c r="O251" s="389"/>
      <c r="P251" s="389"/>
      <c r="Q251" s="389"/>
      <c r="R251" s="389"/>
      <c r="S251" s="389"/>
      <c r="T251" s="389"/>
      <c r="U251" s="389"/>
    </row>
    <row r="252" spans="1:21" ht="15" customHeight="1" x14ac:dyDescent="0.2">
      <c r="A252" s="52" t="s">
        <v>507</v>
      </c>
    </row>
    <row r="253" spans="1:21" s="388" customFormat="1" x14ac:dyDescent="0.2">
      <c r="E253" s="382"/>
      <c r="F253" s="382"/>
      <c r="G253" s="382"/>
    </row>
    <row r="254" spans="1:21" ht="15" customHeight="1" x14ac:dyDescent="0.2">
      <c r="A254" s="489" t="s">
        <v>224</v>
      </c>
      <c r="B254" s="490"/>
      <c r="C254" s="490"/>
      <c r="D254" s="491"/>
    </row>
    <row r="255" spans="1:21" ht="15" customHeight="1" x14ac:dyDescent="0.2">
      <c r="A255" s="107" t="s">
        <v>10</v>
      </c>
      <c r="B255" s="492" t="s">
        <v>225</v>
      </c>
      <c r="C255" s="493"/>
      <c r="D255" s="103" t="s">
        <v>226</v>
      </c>
    </row>
    <row r="256" spans="1:21" ht="15" customHeight="1" x14ac:dyDescent="0.2">
      <c r="A256" s="352" t="s">
        <v>422</v>
      </c>
      <c r="B256" s="494"/>
      <c r="C256" s="495"/>
      <c r="D256" s="496" t="s">
        <v>227</v>
      </c>
    </row>
    <row r="257" spans="1:21" ht="24.95" customHeight="1" x14ac:dyDescent="0.2">
      <c r="A257" s="104" t="s">
        <v>467</v>
      </c>
      <c r="B257" s="105" t="s">
        <v>228</v>
      </c>
      <c r="C257" s="108" t="s">
        <v>229</v>
      </c>
      <c r="D257" s="497"/>
    </row>
    <row r="258" spans="1:21" ht="21.95" customHeight="1" x14ac:dyDescent="0.2">
      <c r="A258" s="187" t="s">
        <v>200</v>
      </c>
      <c r="B258" s="253"/>
      <c r="C258" s="285"/>
      <c r="D258" s="236"/>
    </row>
    <row r="259" spans="1:21" ht="21.95" customHeight="1" x14ac:dyDescent="0.2">
      <c r="A259" s="191" t="s">
        <v>431</v>
      </c>
      <c r="B259" s="373"/>
      <c r="C259" s="374"/>
      <c r="D259" s="236"/>
      <c r="E259" s="383"/>
    </row>
    <row r="260" spans="1:21" ht="21.95" customHeight="1" x14ac:dyDescent="0.2">
      <c r="A260" s="188" t="s">
        <v>201</v>
      </c>
      <c r="B260" s="255"/>
      <c r="C260" s="286"/>
      <c r="D260" s="236"/>
    </row>
    <row r="261" spans="1:21" ht="21.95" customHeight="1" x14ac:dyDescent="0.2">
      <c r="A261" s="191" t="s">
        <v>466</v>
      </c>
      <c r="B261" s="255"/>
      <c r="C261" s="286"/>
      <c r="D261" s="236"/>
    </row>
    <row r="262" spans="1:21" ht="21.95" customHeight="1" x14ac:dyDescent="0.2">
      <c r="A262" s="189" t="s">
        <v>233</v>
      </c>
      <c r="B262" s="254"/>
      <c r="C262" s="287"/>
      <c r="D262" s="236"/>
    </row>
    <row r="263" spans="1:21" ht="21.95" customHeight="1" x14ac:dyDescent="0.2">
      <c r="A263" s="107" t="s">
        <v>76</v>
      </c>
      <c r="B263" s="168">
        <f>SUM(B258:B262)</f>
        <v>0</v>
      </c>
      <c r="C263" s="109">
        <f>SUM(C258:C262)</f>
        <v>0</v>
      </c>
      <c r="D263" s="236"/>
    </row>
    <row r="264" spans="1:21" ht="15" customHeight="1" x14ac:dyDescent="0.2">
      <c r="A264" s="235" t="s">
        <v>423</v>
      </c>
    </row>
    <row r="265" spans="1:21" s="52" customFormat="1" ht="30" customHeight="1" x14ac:dyDescent="0.2">
      <c r="A265" s="52" t="s">
        <v>468</v>
      </c>
      <c r="B265" s="498" t="s">
        <v>406</v>
      </c>
      <c r="C265" s="498"/>
      <c r="D265" s="498"/>
      <c r="E265" s="384"/>
      <c r="F265" s="384"/>
      <c r="G265" s="384"/>
      <c r="H265" s="389"/>
      <c r="I265" s="389"/>
      <c r="J265" s="389"/>
      <c r="K265" s="389"/>
      <c r="L265" s="389"/>
      <c r="M265" s="389"/>
      <c r="N265" s="389"/>
      <c r="O265" s="389"/>
      <c r="P265" s="389"/>
      <c r="Q265" s="389"/>
      <c r="R265" s="389"/>
      <c r="S265" s="389"/>
      <c r="T265" s="389"/>
      <c r="U265" s="389"/>
    </row>
    <row r="266" spans="1:21" ht="15" customHeight="1" x14ac:dyDescent="0.2">
      <c r="A266" s="52" t="s">
        <v>507</v>
      </c>
    </row>
    <row r="267" spans="1:21" s="388" customFormat="1" x14ac:dyDescent="0.2">
      <c r="E267" s="382"/>
      <c r="F267" s="382"/>
      <c r="G267" s="382"/>
    </row>
    <row r="268" spans="1:21" ht="15" customHeight="1" x14ac:dyDescent="0.2">
      <c r="A268" s="489" t="s">
        <v>224</v>
      </c>
      <c r="B268" s="490"/>
      <c r="C268" s="490"/>
      <c r="D268" s="491"/>
    </row>
    <row r="269" spans="1:21" ht="15" customHeight="1" x14ac:dyDescent="0.2">
      <c r="A269" s="107" t="s">
        <v>10</v>
      </c>
      <c r="B269" s="492" t="s">
        <v>225</v>
      </c>
      <c r="C269" s="493"/>
      <c r="D269" s="103" t="s">
        <v>226</v>
      </c>
    </row>
    <row r="270" spans="1:21" ht="15" customHeight="1" x14ac:dyDescent="0.2">
      <c r="A270" s="352" t="s">
        <v>422</v>
      </c>
      <c r="B270" s="494"/>
      <c r="C270" s="495"/>
      <c r="D270" s="496" t="s">
        <v>227</v>
      </c>
    </row>
    <row r="271" spans="1:21" ht="24.95" customHeight="1" x14ac:dyDescent="0.2">
      <c r="A271" s="104" t="s">
        <v>467</v>
      </c>
      <c r="B271" s="105" t="s">
        <v>228</v>
      </c>
      <c r="C271" s="108" t="s">
        <v>229</v>
      </c>
      <c r="D271" s="497"/>
    </row>
    <row r="272" spans="1:21" ht="21.95" customHeight="1" x14ac:dyDescent="0.2">
      <c r="A272" s="187" t="s">
        <v>200</v>
      </c>
      <c r="B272" s="253"/>
      <c r="C272" s="285"/>
      <c r="D272" s="236"/>
    </row>
    <row r="273" spans="1:21" ht="21.95" customHeight="1" x14ac:dyDescent="0.2">
      <c r="A273" s="191" t="s">
        <v>431</v>
      </c>
      <c r="B273" s="373"/>
      <c r="C273" s="374"/>
      <c r="D273" s="236"/>
      <c r="E273" s="383"/>
    </row>
    <row r="274" spans="1:21" ht="21.95" customHeight="1" x14ac:dyDescent="0.2">
      <c r="A274" s="188" t="s">
        <v>201</v>
      </c>
      <c r="B274" s="255"/>
      <c r="C274" s="286"/>
      <c r="D274" s="236"/>
    </row>
    <row r="275" spans="1:21" ht="21.95" customHeight="1" x14ac:dyDescent="0.2">
      <c r="A275" s="191" t="s">
        <v>466</v>
      </c>
      <c r="B275" s="255"/>
      <c r="C275" s="286"/>
      <c r="D275" s="236"/>
    </row>
    <row r="276" spans="1:21" ht="21.95" customHeight="1" x14ac:dyDescent="0.2">
      <c r="A276" s="189" t="s">
        <v>233</v>
      </c>
      <c r="B276" s="254"/>
      <c r="C276" s="287"/>
      <c r="D276" s="236"/>
    </row>
    <row r="277" spans="1:21" ht="21.95" customHeight="1" x14ac:dyDescent="0.2">
      <c r="A277" s="107" t="s">
        <v>76</v>
      </c>
      <c r="B277" s="168">
        <f>SUM(B272:B276)</f>
        <v>0</v>
      </c>
      <c r="C277" s="109">
        <f>SUM(C272:C276)</f>
        <v>0</v>
      </c>
      <c r="D277" s="236"/>
    </row>
    <row r="278" spans="1:21" ht="15" customHeight="1" x14ac:dyDescent="0.2">
      <c r="A278" s="235" t="s">
        <v>423</v>
      </c>
    </row>
    <row r="279" spans="1:21" s="52" customFormat="1" ht="30" customHeight="1" x14ac:dyDescent="0.2">
      <c r="A279" s="52" t="s">
        <v>468</v>
      </c>
      <c r="B279" s="498" t="s">
        <v>406</v>
      </c>
      <c r="C279" s="498"/>
      <c r="D279" s="498"/>
      <c r="E279" s="384"/>
      <c r="F279" s="384"/>
      <c r="G279" s="384"/>
      <c r="H279" s="389"/>
      <c r="I279" s="389"/>
      <c r="J279" s="389"/>
      <c r="K279" s="389"/>
      <c r="L279" s="389"/>
      <c r="M279" s="389"/>
      <c r="N279" s="389"/>
      <c r="O279" s="389"/>
      <c r="P279" s="389"/>
      <c r="Q279" s="389"/>
      <c r="R279" s="389"/>
      <c r="S279" s="389"/>
      <c r="T279" s="389"/>
      <c r="U279" s="389"/>
    </row>
    <row r="280" spans="1:21" ht="15" customHeight="1" x14ac:dyDescent="0.2">
      <c r="A280" s="52" t="s">
        <v>507</v>
      </c>
    </row>
    <row r="281" spans="1:21" s="388" customFormat="1" x14ac:dyDescent="0.2">
      <c r="E281" s="382"/>
      <c r="F281" s="382"/>
      <c r="G281" s="382"/>
    </row>
    <row r="282" spans="1:21" ht="15" customHeight="1" x14ac:dyDescent="0.2">
      <c r="A282" s="489" t="s">
        <v>224</v>
      </c>
      <c r="B282" s="490"/>
      <c r="C282" s="490"/>
      <c r="D282" s="491"/>
    </row>
    <row r="283" spans="1:21" ht="15" customHeight="1" x14ac:dyDescent="0.2">
      <c r="A283" s="107" t="s">
        <v>10</v>
      </c>
      <c r="B283" s="492" t="s">
        <v>225</v>
      </c>
      <c r="C283" s="493"/>
      <c r="D283" s="103" t="s">
        <v>226</v>
      </c>
    </row>
    <row r="284" spans="1:21" ht="15" customHeight="1" x14ac:dyDescent="0.2">
      <c r="A284" s="352" t="s">
        <v>422</v>
      </c>
      <c r="B284" s="494"/>
      <c r="C284" s="495"/>
      <c r="D284" s="496" t="s">
        <v>227</v>
      </c>
    </row>
    <row r="285" spans="1:21" ht="24.95" customHeight="1" x14ac:dyDescent="0.2">
      <c r="A285" s="104" t="s">
        <v>467</v>
      </c>
      <c r="B285" s="105" t="s">
        <v>228</v>
      </c>
      <c r="C285" s="108" t="s">
        <v>229</v>
      </c>
      <c r="D285" s="497"/>
    </row>
    <row r="286" spans="1:21" ht="21.95" customHeight="1" x14ac:dyDescent="0.2">
      <c r="A286" s="187" t="s">
        <v>200</v>
      </c>
      <c r="B286" s="253"/>
      <c r="C286" s="285"/>
      <c r="D286" s="236"/>
    </row>
    <row r="287" spans="1:21" ht="21.95" customHeight="1" x14ac:dyDescent="0.2">
      <c r="A287" s="191" t="s">
        <v>431</v>
      </c>
      <c r="B287" s="373"/>
      <c r="C287" s="374"/>
      <c r="D287" s="236"/>
      <c r="E287" s="383"/>
    </row>
    <row r="288" spans="1:21" ht="21.95" customHeight="1" x14ac:dyDescent="0.2">
      <c r="A288" s="188" t="s">
        <v>201</v>
      </c>
      <c r="B288" s="255"/>
      <c r="C288" s="286"/>
      <c r="D288" s="236"/>
    </row>
    <row r="289" spans="1:21" ht="21.95" customHeight="1" x14ac:dyDescent="0.2">
      <c r="A289" s="191" t="s">
        <v>466</v>
      </c>
      <c r="B289" s="255"/>
      <c r="C289" s="286"/>
      <c r="D289" s="236"/>
    </row>
    <row r="290" spans="1:21" ht="21.95" customHeight="1" x14ac:dyDescent="0.2">
      <c r="A290" s="189" t="s">
        <v>233</v>
      </c>
      <c r="B290" s="254"/>
      <c r="C290" s="287"/>
      <c r="D290" s="236"/>
    </row>
    <row r="291" spans="1:21" ht="21.95" customHeight="1" x14ac:dyDescent="0.2">
      <c r="A291" s="107" t="s">
        <v>76</v>
      </c>
      <c r="B291" s="168">
        <f>SUM(B286:B290)</f>
        <v>0</v>
      </c>
      <c r="C291" s="109">
        <f>SUM(C286:C290)</f>
        <v>0</v>
      </c>
      <c r="D291" s="236"/>
    </row>
    <row r="292" spans="1:21" ht="15" customHeight="1" x14ac:dyDescent="0.2">
      <c r="A292" s="235" t="s">
        <v>423</v>
      </c>
    </row>
    <row r="293" spans="1:21" s="52" customFormat="1" ht="30" customHeight="1" x14ac:dyDescent="0.2">
      <c r="A293" s="52" t="s">
        <v>468</v>
      </c>
      <c r="B293" s="498" t="s">
        <v>406</v>
      </c>
      <c r="C293" s="498"/>
      <c r="D293" s="498"/>
      <c r="E293" s="384"/>
      <c r="F293" s="384"/>
      <c r="G293" s="384"/>
      <c r="H293" s="389"/>
      <c r="I293" s="389"/>
      <c r="J293" s="389"/>
      <c r="K293" s="389"/>
      <c r="L293" s="389"/>
      <c r="M293" s="389"/>
      <c r="N293" s="389"/>
      <c r="O293" s="389"/>
      <c r="P293" s="389"/>
      <c r="Q293" s="389"/>
      <c r="R293" s="389"/>
      <c r="S293" s="389"/>
      <c r="T293" s="389"/>
      <c r="U293" s="389"/>
    </row>
    <row r="294" spans="1:21" ht="15" customHeight="1" x14ac:dyDescent="0.2">
      <c r="A294" s="52" t="s">
        <v>507</v>
      </c>
    </row>
    <row r="295" spans="1:21" s="388" customFormat="1" x14ac:dyDescent="0.2">
      <c r="E295" s="382"/>
      <c r="F295" s="382"/>
      <c r="G295" s="382"/>
    </row>
    <row r="296" spans="1:21" ht="15" customHeight="1" x14ac:dyDescent="0.2">
      <c r="A296" s="489" t="s">
        <v>224</v>
      </c>
      <c r="B296" s="490"/>
      <c r="C296" s="490"/>
      <c r="D296" s="491"/>
    </row>
    <row r="297" spans="1:21" ht="15" customHeight="1" x14ac:dyDescent="0.2">
      <c r="A297" s="107" t="s">
        <v>10</v>
      </c>
      <c r="B297" s="492" t="s">
        <v>225</v>
      </c>
      <c r="C297" s="493"/>
      <c r="D297" s="103" t="s">
        <v>226</v>
      </c>
    </row>
    <row r="298" spans="1:21" ht="15" customHeight="1" x14ac:dyDescent="0.2">
      <c r="A298" s="352" t="s">
        <v>422</v>
      </c>
      <c r="B298" s="494"/>
      <c r="C298" s="495"/>
      <c r="D298" s="496" t="s">
        <v>227</v>
      </c>
    </row>
    <row r="299" spans="1:21" ht="24.95" customHeight="1" x14ac:dyDescent="0.2">
      <c r="A299" s="104" t="s">
        <v>467</v>
      </c>
      <c r="B299" s="105" t="s">
        <v>228</v>
      </c>
      <c r="C299" s="108" t="s">
        <v>229</v>
      </c>
      <c r="D299" s="497"/>
    </row>
    <row r="300" spans="1:21" ht="21.95" customHeight="1" x14ac:dyDescent="0.2">
      <c r="A300" s="187" t="s">
        <v>200</v>
      </c>
      <c r="B300" s="253"/>
      <c r="C300" s="285"/>
      <c r="D300" s="236"/>
    </row>
    <row r="301" spans="1:21" ht="21.95" customHeight="1" x14ac:dyDescent="0.2">
      <c r="A301" s="191" t="s">
        <v>431</v>
      </c>
      <c r="B301" s="373"/>
      <c r="C301" s="374"/>
      <c r="D301" s="236"/>
      <c r="E301" s="383"/>
    </row>
    <row r="302" spans="1:21" ht="21.95" customHeight="1" x14ac:dyDescent="0.2">
      <c r="A302" s="188" t="s">
        <v>201</v>
      </c>
      <c r="B302" s="255"/>
      <c r="C302" s="286"/>
      <c r="D302" s="236"/>
    </row>
    <row r="303" spans="1:21" ht="21.95" customHeight="1" x14ac:dyDescent="0.2">
      <c r="A303" s="191" t="s">
        <v>466</v>
      </c>
      <c r="B303" s="255"/>
      <c r="C303" s="286"/>
      <c r="D303" s="236"/>
    </row>
    <row r="304" spans="1:21" ht="21.95" customHeight="1" x14ac:dyDescent="0.2">
      <c r="A304" s="189" t="s">
        <v>233</v>
      </c>
      <c r="B304" s="254"/>
      <c r="C304" s="287"/>
      <c r="D304" s="236"/>
    </row>
    <row r="305" spans="1:21" ht="21.95" customHeight="1" x14ac:dyDescent="0.2">
      <c r="A305" s="107" t="s">
        <v>76</v>
      </c>
      <c r="B305" s="168">
        <f>SUM(B300:B304)</f>
        <v>0</v>
      </c>
      <c r="C305" s="109">
        <f>SUM(C300:C304)</f>
        <v>0</v>
      </c>
      <c r="D305" s="236"/>
    </row>
    <row r="306" spans="1:21" ht="15" customHeight="1" x14ac:dyDescent="0.2">
      <c r="A306" s="235" t="s">
        <v>423</v>
      </c>
    </row>
    <row r="307" spans="1:21" s="52" customFormat="1" ht="30" customHeight="1" x14ac:dyDescent="0.2">
      <c r="A307" s="52" t="s">
        <v>468</v>
      </c>
      <c r="B307" s="498" t="s">
        <v>406</v>
      </c>
      <c r="C307" s="498"/>
      <c r="D307" s="498"/>
      <c r="E307" s="384"/>
      <c r="F307" s="384"/>
      <c r="G307" s="384"/>
      <c r="H307" s="389"/>
      <c r="I307" s="389"/>
      <c r="J307" s="389"/>
      <c r="K307" s="389"/>
      <c r="L307" s="389"/>
      <c r="M307" s="389"/>
      <c r="N307" s="389"/>
      <c r="O307" s="389"/>
      <c r="P307" s="389"/>
      <c r="Q307" s="389"/>
      <c r="R307" s="389"/>
      <c r="S307" s="389"/>
      <c r="T307" s="389"/>
      <c r="U307" s="389"/>
    </row>
    <row r="308" spans="1:21" ht="15" customHeight="1" x14ac:dyDescent="0.2">
      <c r="A308" s="52" t="s">
        <v>507</v>
      </c>
    </row>
    <row r="309" spans="1:21" s="388" customFormat="1" x14ac:dyDescent="0.2">
      <c r="E309" s="382"/>
      <c r="F309" s="382"/>
      <c r="G309" s="382"/>
    </row>
    <row r="310" spans="1:21" ht="15" customHeight="1" x14ac:dyDescent="0.2">
      <c r="A310" s="489" t="s">
        <v>224</v>
      </c>
      <c r="B310" s="490"/>
      <c r="C310" s="490"/>
      <c r="D310" s="491"/>
    </row>
    <row r="311" spans="1:21" ht="15" customHeight="1" x14ac:dyDescent="0.2">
      <c r="A311" s="107" t="s">
        <v>10</v>
      </c>
      <c r="B311" s="492" t="s">
        <v>225</v>
      </c>
      <c r="C311" s="493"/>
      <c r="D311" s="103" t="s">
        <v>226</v>
      </c>
    </row>
    <row r="312" spans="1:21" ht="15" customHeight="1" x14ac:dyDescent="0.2">
      <c r="A312" s="352" t="s">
        <v>422</v>
      </c>
      <c r="B312" s="494"/>
      <c r="C312" s="495"/>
      <c r="D312" s="496" t="s">
        <v>227</v>
      </c>
    </row>
    <row r="313" spans="1:21" ht="24.95" customHeight="1" x14ac:dyDescent="0.2">
      <c r="A313" s="104" t="s">
        <v>467</v>
      </c>
      <c r="B313" s="105" t="s">
        <v>228</v>
      </c>
      <c r="C313" s="108" t="s">
        <v>229</v>
      </c>
      <c r="D313" s="497"/>
    </row>
    <row r="314" spans="1:21" ht="21.95" customHeight="1" x14ac:dyDescent="0.2">
      <c r="A314" s="187" t="s">
        <v>200</v>
      </c>
      <c r="B314" s="253"/>
      <c r="C314" s="285"/>
      <c r="D314" s="236"/>
    </row>
    <row r="315" spans="1:21" ht="21.95" customHeight="1" x14ac:dyDescent="0.2">
      <c r="A315" s="191" t="s">
        <v>431</v>
      </c>
      <c r="B315" s="373"/>
      <c r="C315" s="374"/>
      <c r="D315" s="236"/>
      <c r="E315" s="383"/>
    </row>
    <row r="316" spans="1:21" ht="21.95" customHeight="1" x14ac:dyDescent="0.2">
      <c r="A316" s="188" t="s">
        <v>201</v>
      </c>
      <c r="B316" s="255"/>
      <c r="C316" s="286"/>
      <c r="D316" s="236"/>
    </row>
    <row r="317" spans="1:21" ht="21.95" customHeight="1" x14ac:dyDescent="0.2">
      <c r="A317" s="191" t="s">
        <v>466</v>
      </c>
      <c r="B317" s="255"/>
      <c r="C317" s="286"/>
      <c r="D317" s="236"/>
    </row>
    <row r="318" spans="1:21" ht="21.95" customHeight="1" x14ac:dyDescent="0.2">
      <c r="A318" s="189" t="s">
        <v>233</v>
      </c>
      <c r="B318" s="254"/>
      <c r="C318" s="287"/>
      <c r="D318" s="236"/>
    </row>
    <row r="319" spans="1:21" ht="21.95" customHeight="1" x14ac:dyDescent="0.2">
      <c r="A319" s="107" t="s">
        <v>76</v>
      </c>
      <c r="B319" s="168">
        <f>SUM(B314:B318)</f>
        <v>0</v>
      </c>
      <c r="C319" s="109">
        <f>SUM(C314:C318)</f>
        <v>0</v>
      </c>
      <c r="D319" s="236"/>
    </row>
    <row r="320" spans="1:21" ht="15" customHeight="1" x14ac:dyDescent="0.2">
      <c r="A320" s="235" t="s">
        <v>423</v>
      </c>
    </row>
    <row r="321" spans="1:21" s="52" customFormat="1" ht="30" customHeight="1" x14ac:dyDescent="0.2">
      <c r="A321" s="52" t="s">
        <v>468</v>
      </c>
      <c r="B321" s="498" t="s">
        <v>406</v>
      </c>
      <c r="C321" s="498"/>
      <c r="D321" s="498"/>
      <c r="E321" s="384"/>
      <c r="F321" s="384"/>
      <c r="G321" s="384"/>
      <c r="H321" s="389"/>
      <c r="I321" s="389"/>
      <c r="J321" s="389"/>
      <c r="K321" s="389"/>
      <c r="L321" s="389"/>
      <c r="M321" s="389"/>
      <c r="N321" s="389"/>
      <c r="O321" s="389"/>
      <c r="P321" s="389"/>
      <c r="Q321" s="389"/>
      <c r="R321" s="389"/>
      <c r="S321" s="389"/>
      <c r="T321" s="389"/>
      <c r="U321" s="389"/>
    </row>
    <row r="322" spans="1:21" ht="15" customHeight="1" x14ac:dyDescent="0.2">
      <c r="A322" s="52" t="s">
        <v>507</v>
      </c>
    </row>
    <row r="323" spans="1:21" s="388" customFormat="1" x14ac:dyDescent="0.2">
      <c r="E323" s="382"/>
      <c r="F323" s="382"/>
      <c r="G323" s="382"/>
    </row>
    <row r="324" spans="1:21" ht="15" customHeight="1" x14ac:dyDescent="0.2">
      <c r="A324" s="489" t="s">
        <v>224</v>
      </c>
      <c r="B324" s="490"/>
      <c r="C324" s="490"/>
      <c r="D324" s="491"/>
    </row>
    <row r="325" spans="1:21" ht="15" customHeight="1" x14ac:dyDescent="0.2">
      <c r="A325" s="107" t="s">
        <v>10</v>
      </c>
      <c r="B325" s="492" t="s">
        <v>225</v>
      </c>
      <c r="C325" s="493"/>
      <c r="D325" s="103" t="s">
        <v>226</v>
      </c>
    </row>
    <row r="326" spans="1:21" ht="15" customHeight="1" x14ac:dyDescent="0.2">
      <c r="A326" s="352" t="s">
        <v>422</v>
      </c>
      <c r="B326" s="494"/>
      <c r="C326" s="495"/>
      <c r="D326" s="496" t="s">
        <v>227</v>
      </c>
    </row>
    <row r="327" spans="1:21" ht="24.95" customHeight="1" x14ac:dyDescent="0.2">
      <c r="A327" s="104" t="s">
        <v>467</v>
      </c>
      <c r="B327" s="105" t="s">
        <v>228</v>
      </c>
      <c r="C327" s="108" t="s">
        <v>229</v>
      </c>
      <c r="D327" s="497"/>
    </row>
    <row r="328" spans="1:21" ht="21.95" customHeight="1" x14ac:dyDescent="0.2">
      <c r="A328" s="187" t="s">
        <v>200</v>
      </c>
      <c r="B328" s="253"/>
      <c r="C328" s="285"/>
      <c r="D328" s="236"/>
    </row>
    <row r="329" spans="1:21" ht="21.95" customHeight="1" x14ac:dyDescent="0.2">
      <c r="A329" s="191" t="s">
        <v>431</v>
      </c>
      <c r="B329" s="373"/>
      <c r="C329" s="374"/>
      <c r="D329" s="236"/>
      <c r="E329" s="383"/>
    </row>
    <row r="330" spans="1:21" ht="21.95" customHeight="1" x14ac:dyDescent="0.2">
      <c r="A330" s="188" t="s">
        <v>201</v>
      </c>
      <c r="B330" s="255"/>
      <c r="C330" s="286"/>
      <c r="D330" s="236"/>
    </row>
    <row r="331" spans="1:21" ht="21.95" customHeight="1" x14ac:dyDescent="0.2">
      <c r="A331" s="191" t="s">
        <v>466</v>
      </c>
      <c r="B331" s="255"/>
      <c r="C331" s="286"/>
      <c r="D331" s="236"/>
    </row>
    <row r="332" spans="1:21" ht="21.95" customHeight="1" x14ac:dyDescent="0.2">
      <c r="A332" s="189" t="s">
        <v>233</v>
      </c>
      <c r="B332" s="254"/>
      <c r="C332" s="287"/>
      <c r="D332" s="236"/>
    </row>
    <row r="333" spans="1:21" ht="21.95" customHeight="1" x14ac:dyDescent="0.2">
      <c r="A333" s="107" t="s">
        <v>76</v>
      </c>
      <c r="B333" s="168">
        <f>SUM(B328:B332)</f>
        <v>0</v>
      </c>
      <c r="C333" s="109">
        <f>SUM(C328:C332)</f>
        <v>0</v>
      </c>
      <c r="D333" s="236"/>
    </row>
    <row r="334" spans="1:21" ht="15" customHeight="1" x14ac:dyDescent="0.2">
      <c r="A334" s="235" t="s">
        <v>423</v>
      </c>
    </row>
    <row r="335" spans="1:21" s="52" customFormat="1" ht="30" customHeight="1" x14ac:dyDescent="0.2">
      <c r="A335" s="52" t="s">
        <v>468</v>
      </c>
      <c r="B335" s="498" t="s">
        <v>406</v>
      </c>
      <c r="C335" s="498"/>
      <c r="D335" s="498"/>
      <c r="E335" s="384"/>
      <c r="F335" s="384"/>
      <c r="G335" s="384"/>
      <c r="H335" s="389"/>
      <c r="I335" s="389"/>
      <c r="J335" s="389"/>
      <c r="K335" s="389"/>
      <c r="L335" s="389"/>
      <c r="M335" s="389"/>
      <c r="N335" s="389"/>
      <c r="O335" s="389"/>
      <c r="P335" s="389"/>
      <c r="Q335" s="389"/>
      <c r="R335" s="389"/>
      <c r="S335" s="389"/>
      <c r="T335" s="389"/>
      <c r="U335" s="389"/>
    </row>
    <row r="336" spans="1:21" ht="15" customHeight="1" x14ac:dyDescent="0.2">
      <c r="A336" s="52" t="s">
        <v>507</v>
      </c>
    </row>
    <row r="337" spans="1:21" s="388" customFormat="1" x14ac:dyDescent="0.2">
      <c r="E337" s="382"/>
      <c r="F337" s="382"/>
      <c r="G337" s="382"/>
    </row>
    <row r="338" spans="1:21" ht="15" customHeight="1" x14ac:dyDescent="0.2">
      <c r="A338" s="489" t="s">
        <v>224</v>
      </c>
      <c r="B338" s="490"/>
      <c r="C338" s="490"/>
      <c r="D338" s="491"/>
    </row>
    <row r="339" spans="1:21" ht="15" customHeight="1" x14ac:dyDescent="0.2">
      <c r="A339" s="107" t="s">
        <v>10</v>
      </c>
      <c r="B339" s="492" t="s">
        <v>225</v>
      </c>
      <c r="C339" s="493"/>
      <c r="D339" s="103" t="s">
        <v>226</v>
      </c>
    </row>
    <row r="340" spans="1:21" ht="15" customHeight="1" x14ac:dyDescent="0.2">
      <c r="A340" s="352" t="s">
        <v>422</v>
      </c>
      <c r="B340" s="494"/>
      <c r="C340" s="495"/>
      <c r="D340" s="496" t="s">
        <v>227</v>
      </c>
    </row>
    <row r="341" spans="1:21" ht="24.95" customHeight="1" x14ac:dyDescent="0.2">
      <c r="A341" s="104" t="s">
        <v>467</v>
      </c>
      <c r="B341" s="105" t="s">
        <v>228</v>
      </c>
      <c r="C341" s="108" t="s">
        <v>229</v>
      </c>
      <c r="D341" s="497"/>
    </row>
    <row r="342" spans="1:21" ht="21.95" customHeight="1" x14ac:dyDescent="0.2">
      <c r="A342" s="187" t="s">
        <v>200</v>
      </c>
      <c r="B342" s="253"/>
      <c r="C342" s="285"/>
      <c r="D342" s="236"/>
    </row>
    <row r="343" spans="1:21" ht="21.95" customHeight="1" x14ac:dyDescent="0.2">
      <c r="A343" s="191" t="s">
        <v>431</v>
      </c>
      <c r="B343" s="373"/>
      <c r="C343" s="374"/>
      <c r="D343" s="236"/>
      <c r="E343" s="383"/>
    </row>
    <row r="344" spans="1:21" ht="21.95" customHeight="1" x14ac:dyDescent="0.2">
      <c r="A344" s="188" t="s">
        <v>201</v>
      </c>
      <c r="B344" s="255"/>
      <c r="C344" s="286"/>
      <c r="D344" s="236"/>
    </row>
    <row r="345" spans="1:21" ht="21.95" customHeight="1" x14ac:dyDescent="0.2">
      <c r="A345" s="191" t="s">
        <v>466</v>
      </c>
      <c r="B345" s="255"/>
      <c r="C345" s="286"/>
      <c r="D345" s="236"/>
    </row>
    <row r="346" spans="1:21" ht="21.95" customHeight="1" x14ac:dyDescent="0.2">
      <c r="A346" s="189" t="s">
        <v>233</v>
      </c>
      <c r="B346" s="254"/>
      <c r="C346" s="287"/>
      <c r="D346" s="236"/>
    </row>
    <row r="347" spans="1:21" ht="21.95" customHeight="1" x14ac:dyDescent="0.2">
      <c r="A347" s="107" t="s">
        <v>76</v>
      </c>
      <c r="B347" s="168">
        <f>SUM(B342:B346)</f>
        <v>0</v>
      </c>
      <c r="C347" s="109">
        <f>SUM(C342:C346)</f>
        <v>0</v>
      </c>
      <c r="D347" s="236"/>
    </row>
    <row r="348" spans="1:21" ht="15" customHeight="1" x14ac:dyDescent="0.2">
      <c r="A348" s="235" t="s">
        <v>423</v>
      </c>
    </row>
    <row r="349" spans="1:21" s="52" customFormat="1" ht="30" customHeight="1" x14ac:dyDescent="0.2">
      <c r="A349" s="52" t="s">
        <v>468</v>
      </c>
      <c r="B349" s="498" t="s">
        <v>406</v>
      </c>
      <c r="C349" s="498"/>
      <c r="D349" s="498"/>
      <c r="E349" s="384"/>
      <c r="F349" s="384"/>
      <c r="G349" s="384"/>
      <c r="H349" s="389"/>
      <c r="I349" s="389"/>
      <c r="J349" s="389"/>
      <c r="K349" s="389"/>
      <c r="L349" s="389"/>
      <c r="M349" s="389"/>
      <c r="N349" s="389"/>
      <c r="O349" s="389"/>
      <c r="P349" s="389"/>
      <c r="Q349" s="389"/>
      <c r="R349" s="389"/>
      <c r="S349" s="389"/>
      <c r="T349" s="389"/>
      <c r="U349" s="389"/>
    </row>
    <row r="350" spans="1:21" ht="15" customHeight="1" x14ac:dyDescent="0.2">
      <c r="A350" s="52" t="s">
        <v>507</v>
      </c>
    </row>
    <row r="351" spans="1:21" s="388" customFormat="1" x14ac:dyDescent="0.2">
      <c r="E351" s="382"/>
      <c r="F351" s="382"/>
      <c r="G351" s="382"/>
    </row>
    <row r="352" spans="1:21" ht="15" customHeight="1" x14ac:dyDescent="0.2">
      <c r="A352" s="489" t="s">
        <v>224</v>
      </c>
      <c r="B352" s="490"/>
      <c r="C352" s="490"/>
      <c r="D352" s="491"/>
    </row>
    <row r="353" spans="1:21" ht="15" customHeight="1" x14ac:dyDescent="0.2">
      <c r="A353" s="107" t="s">
        <v>10</v>
      </c>
      <c r="B353" s="492" t="s">
        <v>225</v>
      </c>
      <c r="C353" s="493"/>
      <c r="D353" s="103" t="s">
        <v>226</v>
      </c>
    </row>
    <row r="354" spans="1:21" ht="15" customHeight="1" x14ac:dyDescent="0.2">
      <c r="A354" s="352" t="s">
        <v>422</v>
      </c>
      <c r="B354" s="494"/>
      <c r="C354" s="495"/>
      <c r="D354" s="496" t="s">
        <v>227</v>
      </c>
    </row>
    <row r="355" spans="1:21" ht="24.95" customHeight="1" x14ac:dyDescent="0.2">
      <c r="A355" s="104" t="s">
        <v>467</v>
      </c>
      <c r="B355" s="105" t="s">
        <v>228</v>
      </c>
      <c r="C355" s="108" t="s">
        <v>229</v>
      </c>
      <c r="D355" s="497"/>
    </row>
    <row r="356" spans="1:21" ht="21.95" customHeight="1" x14ac:dyDescent="0.2">
      <c r="A356" s="187" t="s">
        <v>200</v>
      </c>
      <c r="B356" s="253"/>
      <c r="C356" s="285"/>
      <c r="D356" s="236"/>
    </row>
    <row r="357" spans="1:21" ht="21.95" customHeight="1" x14ac:dyDescent="0.2">
      <c r="A357" s="191" t="s">
        <v>431</v>
      </c>
      <c r="B357" s="373"/>
      <c r="C357" s="374"/>
      <c r="D357" s="236"/>
      <c r="E357" s="383"/>
    </row>
    <row r="358" spans="1:21" ht="21.95" customHeight="1" x14ac:dyDescent="0.2">
      <c r="A358" s="188" t="s">
        <v>201</v>
      </c>
      <c r="B358" s="255"/>
      <c r="C358" s="286"/>
      <c r="D358" s="236"/>
    </row>
    <row r="359" spans="1:21" ht="21.95" customHeight="1" x14ac:dyDescent="0.2">
      <c r="A359" s="191" t="s">
        <v>466</v>
      </c>
      <c r="B359" s="255"/>
      <c r="C359" s="286"/>
      <c r="D359" s="236"/>
    </row>
    <row r="360" spans="1:21" ht="21.95" customHeight="1" x14ac:dyDescent="0.2">
      <c r="A360" s="189" t="s">
        <v>233</v>
      </c>
      <c r="B360" s="254"/>
      <c r="C360" s="287"/>
      <c r="D360" s="236"/>
    </row>
    <row r="361" spans="1:21" ht="21.95" customHeight="1" x14ac:dyDescent="0.2">
      <c r="A361" s="107" t="s">
        <v>76</v>
      </c>
      <c r="B361" s="168">
        <f>SUM(B356:B360)</f>
        <v>0</v>
      </c>
      <c r="C361" s="109">
        <f>SUM(C356:C360)</f>
        <v>0</v>
      </c>
      <c r="D361" s="236"/>
    </row>
    <row r="362" spans="1:21" ht="15" customHeight="1" x14ac:dyDescent="0.2">
      <c r="A362" s="235" t="s">
        <v>423</v>
      </c>
    </row>
    <row r="363" spans="1:21" s="52" customFormat="1" ht="30" customHeight="1" x14ac:dyDescent="0.2">
      <c r="A363" s="52" t="s">
        <v>468</v>
      </c>
      <c r="B363" s="498" t="s">
        <v>406</v>
      </c>
      <c r="C363" s="498"/>
      <c r="D363" s="498"/>
      <c r="E363" s="384"/>
      <c r="F363" s="384"/>
      <c r="G363" s="384"/>
      <c r="H363" s="389"/>
      <c r="I363" s="389"/>
      <c r="J363" s="389"/>
      <c r="K363" s="389"/>
      <c r="L363" s="389"/>
      <c r="M363" s="389"/>
      <c r="N363" s="389"/>
      <c r="O363" s="389"/>
      <c r="P363" s="389"/>
      <c r="Q363" s="389"/>
      <c r="R363" s="389"/>
      <c r="S363" s="389"/>
      <c r="T363" s="389"/>
      <c r="U363" s="389"/>
    </row>
    <row r="364" spans="1:21" ht="15" customHeight="1" x14ac:dyDescent="0.2">
      <c r="A364" s="52" t="s">
        <v>507</v>
      </c>
    </row>
    <row r="365" spans="1:21" s="388" customFormat="1" x14ac:dyDescent="0.2">
      <c r="E365" s="382"/>
      <c r="F365" s="382"/>
      <c r="G365" s="382"/>
    </row>
    <row r="366" spans="1:21" ht="15" customHeight="1" x14ac:dyDescent="0.2">
      <c r="A366" s="489" t="s">
        <v>224</v>
      </c>
      <c r="B366" s="490"/>
      <c r="C366" s="490"/>
      <c r="D366" s="491"/>
    </row>
    <row r="367" spans="1:21" ht="15" customHeight="1" x14ac:dyDescent="0.2">
      <c r="A367" s="107" t="s">
        <v>10</v>
      </c>
      <c r="B367" s="492" t="s">
        <v>225</v>
      </c>
      <c r="C367" s="493"/>
      <c r="D367" s="103" t="s">
        <v>226</v>
      </c>
    </row>
    <row r="368" spans="1:21" ht="15" customHeight="1" x14ac:dyDescent="0.2">
      <c r="A368" s="352" t="s">
        <v>422</v>
      </c>
      <c r="B368" s="494"/>
      <c r="C368" s="495"/>
      <c r="D368" s="496" t="s">
        <v>227</v>
      </c>
    </row>
    <row r="369" spans="1:21" ht="24.95" customHeight="1" x14ac:dyDescent="0.2">
      <c r="A369" s="104" t="s">
        <v>467</v>
      </c>
      <c r="B369" s="105" t="s">
        <v>228</v>
      </c>
      <c r="C369" s="108" t="s">
        <v>229</v>
      </c>
      <c r="D369" s="497"/>
    </row>
    <row r="370" spans="1:21" ht="21.95" customHeight="1" x14ac:dyDescent="0.2">
      <c r="A370" s="187" t="s">
        <v>200</v>
      </c>
      <c r="B370" s="253"/>
      <c r="C370" s="285"/>
      <c r="D370" s="236"/>
    </row>
    <row r="371" spans="1:21" ht="21.95" customHeight="1" x14ac:dyDescent="0.2">
      <c r="A371" s="191" t="s">
        <v>431</v>
      </c>
      <c r="B371" s="373"/>
      <c r="C371" s="374"/>
      <c r="D371" s="236"/>
      <c r="E371" s="383"/>
    </row>
    <row r="372" spans="1:21" ht="21.95" customHeight="1" x14ac:dyDescent="0.2">
      <c r="A372" s="188" t="s">
        <v>201</v>
      </c>
      <c r="B372" s="255"/>
      <c r="C372" s="286"/>
      <c r="D372" s="236"/>
    </row>
    <row r="373" spans="1:21" ht="21.95" customHeight="1" x14ac:dyDescent="0.2">
      <c r="A373" s="191" t="s">
        <v>466</v>
      </c>
      <c r="B373" s="255"/>
      <c r="C373" s="286"/>
      <c r="D373" s="236"/>
    </row>
    <row r="374" spans="1:21" ht="21.95" customHeight="1" x14ac:dyDescent="0.2">
      <c r="A374" s="189" t="s">
        <v>233</v>
      </c>
      <c r="B374" s="254"/>
      <c r="C374" s="287"/>
      <c r="D374" s="236"/>
    </row>
    <row r="375" spans="1:21" ht="21.95" customHeight="1" x14ac:dyDescent="0.2">
      <c r="A375" s="107" t="s">
        <v>76</v>
      </c>
      <c r="B375" s="168">
        <f>SUM(B370:B374)</f>
        <v>0</v>
      </c>
      <c r="C375" s="109">
        <f>SUM(C370:C374)</f>
        <v>0</v>
      </c>
      <c r="D375" s="236"/>
    </row>
    <row r="376" spans="1:21" ht="15" customHeight="1" x14ac:dyDescent="0.2">
      <c r="A376" s="235" t="s">
        <v>423</v>
      </c>
    </row>
    <row r="377" spans="1:21" s="52" customFormat="1" ht="30" customHeight="1" x14ac:dyDescent="0.2">
      <c r="A377" s="52" t="s">
        <v>468</v>
      </c>
      <c r="B377" s="498" t="s">
        <v>406</v>
      </c>
      <c r="C377" s="498"/>
      <c r="D377" s="498"/>
      <c r="E377" s="384"/>
      <c r="F377" s="384"/>
      <c r="G377" s="384"/>
      <c r="H377" s="389"/>
      <c r="I377" s="389"/>
      <c r="J377" s="389"/>
      <c r="K377" s="389"/>
      <c r="L377" s="389"/>
      <c r="M377" s="389"/>
      <c r="N377" s="389"/>
      <c r="O377" s="389"/>
      <c r="P377" s="389"/>
      <c r="Q377" s="389"/>
      <c r="R377" s="389"/>
      <c r="S377" s="389"/>
      <c r="T377" s="389"/>
      <c r="U377" s="389"/>
    </row>
    <row r="378" spans="1:21" ht="15" customHeight="1" x14ac:dyDescent="0.2">
      <c r="A378" s="52" t="s">
        <v>507</v>
      </c>
    </row>
    <row r="379" spans="1:21" s="388" customFormat="1" x14ac:dyDescent="0.2">
      <c r="E379" s="382"/>
      <c r="F379" s="382"/>
      <c r="G379" s="382"/>
    </row>
    <row r="380" spans="1:21" ht="15" customHeight="1" x14ac:dyDescent="0.2">
      <c r="A380" s="489" t="s">
        <v>224</v>
      </c>
      <c r="B380" s="490"/>
      <c r="C380" s="490"/>
      <c r="D380" s="491"/>
    </row>
    <row r="381" spans="1:21" ht="15" customHeight="1" x14ac:dyDescent="0.2">
      <c r="A381" s="107" t="s">
        <v>10</v>
      </c>
      <c r="B381" s="492" t="s">
        <v>225</v>
      </c>
      <c r="C381" s="493"/>
      <c r="D381" s="103" t="s">
        <v>226</v>
      </c>
    </row>
    <row r="382" spans="1:21" ht="15" customHeight="1" x14ac:dyDescent="0.2">
      <c r="A382" s="352" t="s">
        <v>422</v>
      </c>
      <c r="B382" s="494"/>
      <c r="C382" s="495"/>
      <c r="D382" s="496" t="s">
        <v>227</v>
      </c>
    </row>
    <row r="383" spans="1:21" ht="24.95" customHeight="1" x14ac:dyDescent="0.2">
      <c r="A383" s="104" t="s">
        <v>467</v>
      </c>
      <c r="B383" s="105" t="s">
        <v>228</v>
      </c>
      <c r="C383" s="108" t="s">
        <v>229</v>
      </c>
      <c r="D383" s="497"/>
    </row>
    <row r="384" spans="1:21" ht="21.95" customHeight="1" x14ac:dyDescent="0.2">
      <c r="A384" s="187" t="s">
        <v>200</v>
      </c>
      <c r="B384" s="253"/>
      <c r="C384" s="285"/>
      <c r="D384" s="236"/>
    </row>
    <row r="385" spans="1:21" ht="21.95" customHeight="1" x14ac:dyDescent="0.2">
      <c r="A385" s="191" t="s">
        <v>431</v>
      </c>
      <c r="B385" s="373"/>
      <c r="C385" s="374"/>
      <c r="D385" s="236"/>
      <c r="E385" s="383"/>
    </row>
    <row r="386" spans="1:21" ht="21.95" customHeight="1" x14ac:dyDescent="0.2">
      <c r="A386" s="188" t="s">
        <v>201</v>
      </c>
      <c r="B386" s="255"/>
      <c r="C386" s="286"/>
      <c r="D386" s="236"/>
    </row>
    <row r="387" spans="1:21" ht="21.95" customHeight="1" x14ac:dyDescent="0.2">
      <c r="A387" s="191" t="s">
        <v>466</v>
      </c>
      <c r="B387" s="255"/>
      <c r="C387" s="286"/>
      <c r="D387" s="236"/>
    </row>
    <row r="388" spans="1:21" ht="21.95" customHeight="1" x14ac:dyDescent="0.2">
      <c r="A388" s="189" t="s">
        <v>233</v>
      </c>
      <c r="B388" s="254"/>
      <c r="C388" s="287"/>
      <c r="D388" s="236"/>
    </row>
    <row r="389" spans="1:21" ht="21.95" customHeight="1" x14ac:dyDescent="0.2">
      <c r="A389" s="107" t="s">
        <v>76</v>
      </c>
      <c r="B389" s="168">
        <f>SUM(B384:B388)</f>
        <v>0</v>
      </c>
      <c r="C389" s="109">
        <f>SUM(C384:C388)</f>
        <v>0</v>
      </c>
      <c r="D389" s="236"/>
    </row>
    <row r="390" spans="1:21" ht="15" customHeight="1" x14ac:dyDescent="0.2">
      <c r="A390" s="235" t="s">
        <v>423</v>
      </c>
    </row>
    <row r="391" spans="1:21" s="52" customFormat="1" ht="30" customHeight="1" x14ac:dyDescent="0.2">
      <c r="A391" s="52" t="s">
        <v>468</v>
      </c>
      <c r="B391" s="498" t="s">
        <v>406</v>
      </c>
      <c r="C391" s="498"/>
      <c r="D391" s="498"/>
      <c r="E391" s="384"/>
      <c r="F391" s="384"/>
      <c r="G391" s="384"/>
      <c r="H391" s="389"/>
      <c r="I391" s="389"/>
      <c r="J391" s="389"/>
      <c r="K391" s="389"/>
      <c r="L391" s="389"/>
      <c r="M391" s="389"/>
      <c r="N391" s="389"/>
      <c r="O391" s="389"/>
      <c r="P391" s="389"/>
      <c r="Q391" s="389"/>
      <c r="R391" s="389"/>
      <c r="S391" s="389"/>
      <c r="T391" s="389"/>
      <c r="U391" s="389"/>
    </row>
    <row r="392" spans="1:21" ht="15" customHeight="1" x14ac:dyDescent="0.2">
      <c r="A392" s="52" t="s">
        <v>507</v>
      </c>
    </row>
    <row r="393" spans="1:21" ht="15" customHeight="1" x14ac:dyDescent="0.2">
      <c r="A393" s="489" t="s">
        <v>224</v>
      </c>
      <c r="B393" s="490"/>
      <c r="C393" s="490"/>
      <c r="D393" s="491"/>
    </row>
    <row r="394" spans="1:21" ht="15" customHeight="1" x14ac:dyDescent="0.2">
      <c r="A394" s="107" t="s">
        <v>10</v>
      </c>
      <c r="B394" s="492" t="s">
        <v>225</v>
      </c>
      <c r="C394" s="493"/>
      <c r="D394" s="103" t="s">
        <v>226</v>
      </c>
    </row>
    <row r="395" spans="1:21" ht="15" customHeight="1" x14ac:dyDescent="0.2">
      <c r="A395" s="352" t="s">
        <v>422</v>
      </c>
      <c r="B395" s="494"/>
      <c r="C395" s="495"/>
      <c r="D395" s="496" t="s">
        <v>227</v>
      </c>
    </row>
    <row r="396" spans="1:21" ht="24.95" customHeight="1" x14ac:dyDescent="0.2">
      <c r="A396" s="104" t="s">
        <v>467</v>
      </c>
      <c r="B396" s="105" t="s">
        <v>228</v>
      </c>
      <c r="C396" s="108" t="s">
        <v>229</v>
      </c>
      <c r="D396" s="497"/>
    </row>
    <row r="397" spans="1:21" ht="21.95" customHeight="1" x14ac:dyDescent="0.2">
      <c r="A397" s="187" t="s">
        <v>200</v>
      </c>
      <c r="B397" s="253"/>
      <c r="C397" s="285"/>
      <c r="D397" s="236"/>
    </row>
    <row r="398" spans="1:21" ht="21.95" customHeight="1" x14ac:dyDescent="0.2">
      <c r="A398" s="191" t="s">
        <v>431</v>
      </c>
      <c r="B398" s="373"/>
      <c r="C398" s="374"/>
      <c r="D398" s="236"/>
      <c r="E398" s="383"/>
    </row>
    <row r="399" spans="1:21" ht="21.95" customHeight="1" x14ac:dyDescent="0.2">
      <c r="A399" s="188" t="s">
        <v>201</v>
      </c>
      <c r="B399" s="255"/>
      <c r="C399" s="286"/>
      <c r="D399" s="236"/>
    </row>
    <row r="400" spans="1:21" ht="21.95" customHeight="1" x14ac:dyDescent="0.2">
      <c r="A400" s="191" t="s">
        <v>466</v>
      </c>
      <c r="B400" s="255"/>
      <c r="C400" s="286"/>
      <c r="D400" s="236"/>
    </row>
    <row r="401" spans="1:21" ht="21.95" customHeight="1" x14ac:dyDescent="0.2">
      <c r="A401" s="189" t="s">
        <v>233</v>
      </c>
      <c r="B401" s="254"/>
      <c r="C401" s="287"/>
      <c r="D401" s="236"/>
    </row>
    <row r="402" spans="1:21" ht="21.95" customHeight="1" x14ac:dyDescent="0.2">
      <c r="A402" s="107" t="s">
        <v>76</v>
      </c>
      <c r="B402" s="168">
        <f>SUM(B397:B401)</f>
        <v>0</v>
      </c>
      <c r="C402" s="109">
        <f>SUM(C397:C401)</f>
        <v>0</v>
      </c>
      <c r="D402" s="236"/>
    </row>
    <row r="403" spans="1:21" ht="15" customHeight="1" x14ac:dyDescent="0.2">
      <c r="A403" s="235" t="s">
        <v>423</v>
      </c>
    </row>
    <row r="404" spans="1:21" s="52" customFormat="1" ht="30" customHeight="1" x14ac:dyDescent="0.2">
      <c r="A404" s="52" t="s">
        <v>468</v>
      </c>
      <c r="B404" s="498" t="s">
        <v>406</v>
      </c>
      <c r="C404" s="498"/>
      <c r="D404" s="498"/>
      <c r="E404" s="384"/>
      <c r="F404" s="384"/>
      <c r="G404" s="384"/>
      <c r="H404" s="389"/>
      <c r="I404" s="389"/>
      <c r="J404" s="389"/>
      <c r="K404" s="389"/>
      <c r="L404" s="389"/>
      <c r="M404" s="389"/>
      <c r="N404" s="389"/>
      <c r="O404" s="389"/>
      <c r="P404" s="389"/>
      <c r="Q404" s="389"/>
      <c r="R404" s="389"/>
      <c r="S404" s="389"/>
      <c r="T404" s="389"/>
      <c r="U404" s="389"/>
    </row>
    <row r="405" spans="1:21" ht="15" customHeight="1" x14ac:dyDescent="0.2">
      <c r="A405" s="52" t="s">
        <v>507</v>
      </c>
    </row>
    <row r="406" spans="1:21" s="388" customFormat="1" x14ac:dyDescent="0.2">
      <c r="E406" s="382"/>
      <c r="F406" s="382"/>
      <c r="G406" s="382"/>
    </row>
    <row r="407" spans="1:21" ht="15" customHeight="1" x14ac:dyDescent="0.2">
      <c r="A407" s="489" t="s">
        <v>224</v>
      </c>
      <c r="B407" s="490"/>
      <c r="C407" s="490"/>
      <c r="D407" s="491"/>
    </row>
    <row r="408" spans="1:21" ht="15" customHeight="1" x14ac:dyDescent="0.2">
      <c r="A408" s="107" t="s">
        <v>10</v>
      </c>
      <c r="B408" s="492" t="s">
        <v>225</v>
      </c>
      <c r="C408" s="493"/>
      <c r="D408" s="103" t="s">
        <v>226</v>
      </c>
    </row>
    <row r="409" spans="1:21" ht="15" customHeight="1" x14ac:dyDescent="0.2">
      <c r="A409" s="352" t="s">
        <v>422</v>
      </c>
      <c r="B409" s="494"/>
      <c r="C409" s="495"/>
      <c r="D409" s="496" t="s">
        <v>227</v>
      </c>
    </row>
    <row r="410" spans="1:21" ht="24.95" customHeight="1" x14ac:dyDescent="0.2">
      <c r="A410" s="104" t="s">
        <v>467</v>
      </c>
      <c r="B410" s="105" t="s">
        <v>228</v>
      </c>
      <c r="C410" s="108" t="s">
        <v>229</v>
      </c>
      <c r="D410" s="497"/>
    </row>
    <row r="411" spans="1:21" ht="21.95" customHeight="1" x14ac:dyDescent="0.2">
      <c r="A411" s="187" t="s">
        <v>200</v>
      </c>
      <c r="B411" s="253"/>
      <c r="C411" s="285"/>
      <c r="D411" s="236"/>
    </row>
    <row r="412" spans="1:21" ht="21.95" customHeight="1" x14ac:dyDescent="0.2">
      <c r="A412" s="191" t="s">
        <v>431</v>
      </c>
      <c r="B412" s="373"/>
      <c r="C412" s="374"/>
      <c r="D412" s="236"/>
      <c r="E412" s="383"/>
    </row>
    <row r="413" spans="1:21" ht="21.95" customHeight="1" x14ac:dyDescent="0.2">
      <c r="A413" s="188" t="s">
        <v>201</v>
      </c>
      <c r="B413" s="255"/>
      <c r="C413" s="286"/>
      <c r="D413" s="236"/>
    </row>
    <row r="414" spans="1:21" ht="21.95" customHeight="1" x14ac:dyDescent="0.2">
      <c r="A414" s="191" t="s">
        <v>466</v>
      </c>
      <c r="B414" s="255"/>
      <c r="C414" s="286"/>
      <c r="D414" s="236"/>
    </row>
    <row r="415" spans="1:21" ht="21.95" customHeight="1" x14ac:dyDescent="0.2">
      <c r="A415" s="189" t="s">
        <v>233</v>
      </c>
      <c r="B415" s="254"/>
      <c r="C415" s="287"/>
      <c r="D415" s="236"/>
    </row>
    <row r="416" spans="1:21" ht="21.95" customHeight="1" x14ac:dyDescent="0.2">
      <c r="A416" s="107" t="s">
        <v>76</v>
      </c>
      <c r="B416" s="168">
        <f>SUM(B411:B415)</f>
        <v>0</v>
      </c>
      <c r="C416" s="109">
        <f>SUM(C411:C415)</f>
        <v>0</v>
      </c>
      <c r="D416" s="236"/>
    </row>
    <row r="417" spans="1:21" ht="15" customHeight="1" x14ac:dyDescent="0.2">
      <c r="A417" s="235" t="s">
        <v>423</v>
      </c>
    </row>
    <row r="418" spans="1:21" s="52" customFormat="1" ht="30" customHeight="1" x14ac:dyDescent="0.2">
      <c r="A418" s="52" t="s">
        <v>468</v>
      </c>
      <c r="B418" s="498" t="s">
        <v>406</v>
      </c>
      <c r="C418" s="498"/>
      <c r="D418" s="498"/>
      <c r="E418" s="384"/>
      <c r="F418" s="384"/>
      <c r="G418" s="384"/>
      <c r="H418" s="389"/>
      <c r="I418" s="389"/>
      <c r="J418" s="389"/>
      <c r="K418" s="389"/>
      <c r="L418" s="389"/>
      <c r="M418" s="389"/>
      <c r="N418" s="389"/>
      <c r="O418" s="389"/>
      <c r="P418" s="389"/>
      <c r="Q418" s="389"/>
      <c r="R418" s="389"/>
      <c r="S418" s="389"/>
      <c r="T418" s="389"/>
      <c r="U418" s="389"/>
    </row>
    <row r="419" spans="1:21" ht="15" customHeight="1" x14ac:dyDescent="0.2">
      <c r="A419" s="52" t="s">
        <v>507</v>
      </c>
    </row>
    <row r="420" spans="1:21" s="388" customFormat="1" x14ac:dyDescent="0.2">
      <c r="E420" s="382"/>
      <c r="F420" s="382"/>
      <c r="G420" s="382"/>
    </row>
    <row r="421" spans="1:21" ht="15" customHeight="1" x14ac:dyDescent="0.2">
      <c r="A421" s="489" t="s">
        <v>224</v>
      </c>
      <c r="B421" s="490"/>
      <c r="C421" s="490"/>
      <c r="D421" s="491"/>
    </row>
    <row r="422" spans="1:21" ht="15" customHeight="1" x14ac:dyDescent="0.2">
      <c r="A422" s="107" t="s">
        <v>10</v>
      </c>
      <c r="B422" s="492" t="s">
        <v>225</v>
      </c>
      <c r="C422" s="493"/>
      <c r="D422" s="103" t="s">
        <v>226</v>
      </c>
    </row>
    <row r="423" spans="1:21" ht="15" customHeight="1" x14ac:dyDescent="0.2">
      <c r="A423" s="352" t="s">
        <v>422</v>
      </c>
      <c r="B423" s="494"/>
      <c r="C423" s="495"/>
      <c r="D423" s="496" t="s">
        <v>227</v>
      </c>
    </row>
    <row r="424" spans="1:21" ht="24.95" customHeight="1" x14ac:dyDescent="0.2">
      <c r="A424" s="104" t="s">
        <v>467</v>
      </c>
      <c r="B424" s="105" t="s">
        <v>228</v>
      </c>
      <c r="C424" s="108" t="s">
        <v>229</v>
      </c>
      <c r="D424" s="497"/>
    </row>
    <row r="425" spans="1:21" ht="21.95" customHeight="1" x14ac:dyDescent="0.2">
      <c r="A425" s="187" t="s">
        <v>200</v>
      </c>
      <c r="B425" s="253"/>
      <c r="C425" s="285"/>
      <c r="D425" s="236"/>
    </row>
    <row r="426" spans="1:21" ht="21.95" customHeight="1" x14ac:dyDescent="0.2">
      <c r="A426" s="191" t="s">
        <v>431</v>
      </c>
      <c r="B426" s="373"/>
      <c r="C426" s="374"/>
      <c r="D426" s="236"/>
      <c r="E426" s="383"/>
    </row>
    <row r="427" spans="1:21" ht="21.95" customHeight="1" x14ac:dyDescent="0.2">
      <c r="A427" s="188" t="s">
        <v>201</v>
      </c>
      <c r="B427" s="255"/>
      <c r="C427" s="286"/>
      <c r="D427" s="236"/>
    </row>
    <row r="428" spans="1:21" ht="21.95" customHeight="1" x14ac:dyDescent="0.2">
      <c r="A428" s="191" t="s">
        <v>466</v>
      </c>
      <c r="B428" s="255"/>
      <c r="C428" s="286"/>
      <c r="D428" s="236"/>
    </row>
    <row r="429" spans="1:21" ht="21.95" customHeight="1" x14ac:dyDescent="0.2">
      <c r="A429" s="189" t="s">
        <v>233</v>
      </c>
      <c r="B429" s="254"/>
      <c r="C429" s="287"/>
      <c r="D429" s="236"/>
    </row>
    <row r="430" spans="1:21" ht="21.95" customHeight="1" x14ac:dyDescent="0.2">
      <c r="A430" s="107" t="s">
        <v>76</v>
      </c>
      <c r="B430" s="168">
        <f>SUM(B425:B429)</f>
        <v>0</v>
      </c>
      <c r="C430" s="109">
        <f>SUM(C425:C429)</f>
        <v>0</v>
      </c>
      <c r="D430" s="236"/>
    </row>
    <row r="431" spans="1:21" ht="15" customHeight="1" x14ac:dyDescent="0.2">
      <c r="A431" s="235" t="s">
        <v>423</v>
      </c>
    </row>
    <row r="432" spans="1:21" s="52" customFormat="1" ht="30" customHeight="1" x14ac:dyDescent="0.2">
      <c r="A432" s="52" t="s">
        <v>468</v>
      </c>
      <c r="B432" s="498" t="s">
        <v>406</v>
      </c>
      <c r="C432" s="498"/>
      <c r="D432" s="498"/>
      <c r="E432" s="384"/>
      <c r="F432" s="384"/>
      <c r="G432" s="384"/>
      <c r="H432" s="389"/>
      <c r="I432" s="389"/>
      <c r="J432" s="389"/>
      <c r="K432" s="389"/>
      <c r="L432" s="389"/>
      <c r="M432" s="389"/>
      <c r="N432" s="389"/>
      <c r="O432" s="389"/>
      <c r="P432" s="389"/>
      <c r="Q432" s="389"/>
      <c r="R432" s="389"/>
      <c r="S432" s="389"/>
      <c r="T432" s="389"/>
      <c r="U432" s="389"/>
    </row>
    <row r="433" spans="1:21" ht="15" customHeight="1" x14ac:dyDescent="0.2">
      <c r="A433" s="52" t="s">
        <v>507</v>
      </c>
    </row>
    <row r="434" spans="1:21" s="388" customFormat="1" x14ac:dyDescent="0.2">
      <c r="E434" s="382"/>
      <c r="F434" s="382"/>
      <c r="G434" s="382"/>
    </row>
    <row r="435" spans="1:21" ht="15" customHeight="1" x14ac:dyDescent="0.2">
      <c r="A435" s="489" t="s">
        <v>224</v>
      </c>
      <c r="B435" s="490"/>
      <c r="C435" s="490"/>
      <c r="D435" s="491"/>
    </row>
    <row r="436" spans="1:21" ht="15" customHeight="1" x14ac:dyDescent="0.2">
      <c r="A436" s="107" t="s">
        <v>10</v>
      </c>
      <c r="B436" s="492" t="s">
        <v>225</v>
      </c>
      <c r="C436" s="493"/>
      <c r="D436" s="103" t="s">
        <v>226</v>
      </c>
    </row>
    <row r="437" spans="1:21" ht="15" customHeight="1" x14ac:dyDescent="0.2">
      <c r="A437" s="352" t="s">
        <v>422</v>
      </c>
      <c r="B437" s="494"/>
      <c r="C437" s="495"/>
      <c r="D437" s="496" t="s">
        <v>227</v>
      </c>
    </row>
    <row r="438" spans="1:21" ht="24.95" customHeight="1" x14ac:dyDescent="0.2">
      <c r="A438" s="104" t="s">
        <v>467</v>
      </c>
      <c r="B438" s="105" t="s">
        <v>228</v>
      </c>
      <c r="C438" s="108" t="s">
        <v>229</v>
      </c>
      <c r="D438" s="497"/>
    </row>
    <row r="439" spans="1:21" ht="21.95" customHeight="1" x14ac:dyDescent="0.2">
      <c r="A439" s="187" t="s">
        <v>200</v>
      </c>
      <c r="B439" s="253"/>
      <c r="C439" s="285"/>
      <c r="D439" s="236"/>
    </row>
    <row r="440" spans="1:21" ht="21.95" customHeight="1" x14ac:dyDescent="0.2">
      <c r="A440" s="191" t="s">
        <v>431</v>
      </c>
      <c r="B440" s="373"/>
      <c r="C440" s="374"/>
      <c r="D440" s="236"/>
      <c r="E440" s="383"/>
    </row>
    <row r="441" spans="1:21" ht="21.95" customHeight="1" x14ac:dyDescent="0.2">
      <c r="A441" s="188" t="s">
        <v>201</v>
      </c>
      <c r="B441" s="255"/>
      <c r="C441" s="286"/>
      <c r="D441" s="236"/>
    </row>
    <row r="442" spans="1:21" ht="21.95" customHeight="1" x14ac:dyDescent="0.2">
      <c r="A442" s="191" t="s">
        <v>466</v>
      </c>
      <c r="B442" s="255"/>
      <c r="C442" s="286"/>
      <c r="D442" s="236"/>
    </row>
    <row r="443" spans="1:21" ht="21.95" customHeight="1" x14ac:dyDescent="0.2">
      <c r="A443" s="189" t="s">
        <v>233</v>
      </c>
      <c r="B443" s="254"/>
      <c r="C443" s="287"/>
      <c r="D443" s="236"/>
    </row>
    <row r="444" spans="1:21" ht="21.95" customHeight="1" x14ac:dyDescent="0.2">
      <c r="A444" s="107" t="s">
        <v>76</v>
      </c>
      <c r="B444" s="168">
        <f>SUM(B439:B443)</f>
        <v>0</v>
      </c>
      <c r="C444" s="109">
        <f>SUM(C439:C443)</f>
        <v>0</v>
      </c>
      <c r="D444" s="236"/>
    </row>
    <row r="445" spans="1:21" ht="15" customHeight="1" x14ac:dyDescent="0.2">
      <c r="A445" s="235" t="s">
        <v>423</v>
      </c>
    </row>
    <row r="446" spans="1:21" s="52" customFormat="1" ht="30" customHeight="1" x14ac:dyDescent="0.2">
      <c r="A446" s="52" t="s">
        <v>468</v>
      </c>
      <c r="B446" s="498" t="s">
        <v>406</v>
      </c>
      <c r="C446" s="498"/>
      <c r="D446" s="498"/>
      <c r="E446" s="384"/>
      <c r="F446" s="384"/>
      <c r="G446" s="384"/>
      <c r="H446" s="389"/>
      <c r="I446" s="389"/>
      <c r="J446" s="389"/>
      <c r="K446" s="389"/>
      <c r="L446" s="389"/>
      <c r="M446" s="389"/>
      <c r="N446" s="389"/>
      <c r="O446" s="389"/>
      <c r="P446" s="389"/>
      <c r="Q446" s="389"/>
      <c r="R446" s="389"/>
      <c r="S446" s="389"/>
      <c r="T446" s="389"/>
      <c r="U446" s="389"/>
    </row>
    <row r="447" spans="1:21" ht="15" customHeight="1" x14ac:dyDescent="0.2">
      <c r="A447" s="52" t="s">
        <v>507</v>
      </c>
    </row>
    <row r="448" spans="1:21" s="388" customFormat="1" x14ac:dyDescent="0.2">
      <c r="E448" s="382"/>
      <c r="F448" s="382"/>
      <c r="G448" s="382"/>
    </row>
    <row r="449" spans="1:21" ht="15" customHeight="1" x14ac:dyDescent="0.2">
      <c r="A449" s="489" t="s">
        <v>224</v>
      </c>
      <c r="B449" s="490"/>
      <c r="C449" s="490"/>
      <c r="D449" s="491"/>
    </row>
    <row r="450" spans="1:21" ht="15" customHeight="1" x14ac:dyDescent="0.2">
      <c r="A450" s="107" t="s">
        <v>10</v>
      </c>
      <c r="B450" s="492" t="s">
        <v>225</v>
      </c>
      <c r="C450" s="493"/>
      <c r="D450" s="103" t="s">
        <v>226</v>
      </c>
    </row>
    <row r="451" spans="1:21" ht="15" customHeight="1" x14ac:dyDescent="0.2">
      <c r="A451" s="352" t="s">
        <v>422</v>
      </c>
      <c r="B451" s="494"/>
      <c r="C451" s="495"/>
      <c r="D451" s="496" t="s">
        <v>227</v>
      </c>
    </row>
    <row r="452" spans="1:21" ht="24.95" customHeight="1" x14ac:dyDescent="0.2">
      <c r="A452" s="104" t="s">
        <v>467</v>
      </c>
      <c r="B452" s="105" t="s">
        <v>228</v>
      </c>
      <c r="C452" s="108" t="s">
        <v>229</v>
      </c>
      <c r="D452" s="497"/>
    </row>
    <row r="453" spans="1:21" ht="21.95" customHeight="1" x14ac:dyDescent="0.2">
      <c r="A453" s="187" t="s">
        <v>200</v>
      </c>
      <c r="B453" s="253"/>
      <c r="C453" s="285"/>
      <c r="D453" s="236"/>
    </row>
    <row r="454" spans="1:21" ht="21.95" customHeight="1" x14ac:dyDescent="0.2">
      <c r="A454" s="191" t="s">
        <v>431</v>
      </c>
      <c r="B454" s="373"/>
      <c r="C454" s="374"/>
      <c r="D454" s="236"/>
      <c r="E454" s="383"/>
    </row>
    <row r="455" spans="1:21" ht="21.95" customHeight="1" x14ac:dyDescent="0.2">
      <c r="A455" s="188" t="s">
        <v>201</v>
      </c>
      <c r="B455" s="255"/>
      <c r="C455" s="286"/>
      <c r="D455" s="236"/>
    </row>
    <row r="456" spans="1:21" ht="21.95" customHeight="1" x14ac:dyDescent="0.2">
      <c r="A456" s="191" t="s">
        <v>466</v>
      </c>
      <c r="B456" s="255"/>
      <c r="C456" s="286"/>
      <c r="D456" s="236"/>
    </row>
    <row r="457" spans="1:21" ht="21.95" customHeight="1" x14ac:dyDescent="0.2">
      <c r="A457" s="189" t="s">
        <v>233</v>
      </c>
      <c r="B457" s="254"/>
      <c r="C457" s="287"/>
      <c r="D457" s="236"/>
    </row>
    <row r="458" spans="1:21" ht="21.95" customHeight="1" x14ac:dyDescent="0.2">
      <c r="A458" s="107" t="s">
        <v>76</v>
      </c>
      <c r="B458" s="168">
        <f>SUM(B453:B457)</f>
        <v>0</v>
      </c>
      <c r="C458" s="109">
        <f>SUM(C453:C457)</f>
        <v>0</v>
      </c>
      <c r="D458" s="236"/>
    </row>
    <row r="459" spans="1:21" ht="15" customHeight="1" x14ac:dyDescent="0.2">
      <c r="A459" s="235" t="s">
        <v>423</v>
      </c>
    </row>
    <row r="460" spans="1:21" s="52" customFormat="1" ht="30" customHeight="1" x14ac:dyDescent="0.2">
      <c r="A460" s="52" t="s">
        <v>468</v>
      </c>
      <c r="B460" s="498" t="s">
        <v>406</v>
      </c>
      <c r="C460" s="498"/>
      <c r="D460" s="498"/>
      <c r="E460" s="384"/>
      <c r="F460" s="384"/>
      <c r="G460" s="384"/>
      <c r="H460" s="389"/>
      <c r="I460" s="389"/>
      <c r="J460" s="389"/>
      <c r="K460" s="389"/>
      <c r="L460" s="389"/>
      <c r="M460" s="389"/>
      <c r="N460" s="389"/>
      <c r="O460" s="389"/>
      <c r="P460" s="389"/>
      <c r="Q460" s="389"/>
      <c r="R460" s="389"/>
      <c r="S460" s="389"/>
      <c r="T460" s="389"/>
      <c r="U460" s="389"/>
    </row>
    <row r="461" spans="1:21" ht="15" customHeight="1" x14ac:dyDescent="0.2">
      <c r="A461" s="52" t="s">
        <v>507</v>
      </c>
    </row>
    <row r="462" spans="1:21" s="388" customFormat="1" x14ac:dyDescent="0.2">
      <c r="E462" s="382"/>
      <c r="F462" s="382"/>
      <c r="G462" s="382"/>
    </row>
    <row r="463" spans="1:21" ht="15" customHeight="1" x14ac:dyDescent="0.2">
      <c r="A463" s="489" t="s">
        <v>224</v>
      </c>
      <c r="B463" s="490"/>
      <c r="C463" s="490"/>
      <c r="D463" s="491"/>
    </row>
    <row r="464" spans="1:21" ht="15" customHeight="1" x14ac:dyDescent="0.2">
      <c r="A464" s="107" t="s">
        <v>10</v>
      </c>
      <c r="B464" s="492" t="s">
        <v>225</v>
      </c>
      <c r="C464" s="493"/>
      <c r="D464" s="103" t="s">
        <v>226</v>
      </c>
    </row>
    <row r="465" spans="1:21" ht="15" customHeight="1" x14ac:dyDescent="0.2">
      <c r="A465" s="352" t="s">
        <v>422</v>
      </c>
      <c r="B465" s="494"/>
      <c r="C465" s="495"/>
      <c r="D465" s="496" t="s">
        <v>227</v>
      </c>
    </row>
    <row r="466" spans="1:21" ht="24.95" customHeight="1" x14ac:dyDescent="0.2">
      <c r="A466" s="104" t="s">
        <v>467</v>
      </c>
      <c r="B466" s="105" t="s">
        <v>228</v>
      </c>
      <c r="C466" s="108" t="s">
        <v>229</v>
      </c>
      <c r="D466" s="497"/>
    </row>
    <row r="467" spans="1:21" ht="21.95" customHeight="1" x14ac:dyDescent="0.2">
      <c r="A467" s="187" t="s">
        <v>200</v>
      </c>
      <c r="B467" s="253"/>
      <c r="C467" s="285"/>
      <c r="D467" s="236"/>
    </row>
    <row r="468" spans="1:21" ht="21.95" customHeight="1" x14ac:dyDescent="0.2">
      <c r="A468" s="191" t="s">
        <v>431</v>
      </c>
      <c r="B468" s="373"/>
      <c r="C468" s="374"/>
      <c r="D468" s="236"/>
      <c r="E468" s="383"/>
    </row>
    <row r="469" spans="1:21" ht="21.95" customHeight="1" x14ac:dyDescent="0.2">
      <c r="A469" s="188" t="s">
        <v>201</v>
      </c>
      <c r="B469" s="255"/>
      <c r="C469" s="286"/>
      <c r="D469" s="236"/>
    </row>
    <row r="470" spans="1:21" ht="21.95" customHeight="1" x14ac:dyDescent="0.2">
      <c r="A470" s="191" t="s">
        <v>466</v>
      </c>
      <c r="B470" s="255"/>
      <c r="C470" s="286"/>
      <c r="D470" s="236"/>
    </row>
    <row r="471" spans="1:21" ht="21.95" customHeight="1" x14ac:dyDescent="0.2">
      <c r="A471" s="189" t="s">
        <v>233</v>
      </c>
      <c r="B471" s="254"/>
      <c r="C471" s="287"/>
      <c r="D471" s="236"/>
    </row>
    <row r="472" spans="1:21" ht="21.95" customHeight="1" x14ac:dyDescent="0.2">
      <c r="A472" s="107" t="s">
        <v>76</v>
      </c>
      <c r="B472" s="168">
        <f>SUM(B467:B471)</f>
        <v>0</v>
      </c>
      <c r="C472" s="109">
        <f>SUM(C467:C471)</f>
        <v>0</v>
      </c>
      <c r="D472" s="236"/>
    </row>
    <row r="473" spans="1:21" ht="15" customHeight="1" x14ac:dyDescent="0.2">
      <c r="A473" s="235" t="s">
        <v>423</v>
      </c>
    </row>
    <row r="474" spans="1:21" s="52" customFormat="1" ht="30" customHeight="1" x14ac:dyDescent="0.2">
      <c r="A474" s="52" t="s">
        <v>468</v>
      </c>
      <c r="B474" s="498" t="s">
        <v>406</v>
      </c>
      <c r="C474" s="498"/>
      <c r="D474" s="498"/>
      <c r="E474" s="384"/>
      <c r="F474" s="384"/>
      <c r="G474" s="384"/>
      <c r="H474" s="389"/>
      <c r="I474" s="389"/>
      <c r="J474" s="389"/>
      <c r="K474" s="389"/>
      <c r="L474" s="389"/>
      <c r="M474" s="389"/>
      <c r="N474" s="389"/>
      <c r="O474" s="389"/>
      <c r="P474" s="389"/>
      <c r="Q474" s="389"/>
      <c r="R474" s="389"/>
      <c r="S474" s="389"/>
      <c r="T474" s="389"/>
      <c r="U474" s="389"/>
    </row>
    <row r="475" spans="1:21" ht="15" customHeight="1" x14ac:dyDescent="0.2">
      <c r="A475" s="52" t="s">
        <v>507</v>
      </c>
    </row>
    <row r="476" spans="1:21" s="388" customFormat="1" x14ac:dyDescent="0.2">
      <c r="E476" s="382"/>
      <c r="F476" s="382"/>
      <c r="G476" s="382"/>
    </row>
    <row r="477" spans="1:21" ht="15" customHeight="1" x14ac:dyDescent="0.2">
      <c r="A477" s="489" t="s">
        <v>224</v>
      </c>
      <c r="B477" s="490"/>
      <c r="C477" s="490"/>
      <c r="D477" s="491"/>
    </row>
    <row r="478" spans="1:21" ht="15" customHeight="1" x14ac:dyDescent="0.2">
      <c r="A478" s="107" t="s">
        <v>10</v>
      </c>
      <c r="B478" s="492" t="s">
        <v>225</v>
      </c>
      <c r="C478" s="493"/>
      <c r="D478" s="103" t="s">
        <v>226</v>
      </c>
    </row>
    <row r="479" spans="1:21" ht="15" customHeight="1" x14ac:dyDescent="0.2">
      <c r="A479" s="352" t="s">
        <v>422</v>
      </c>
      <c r="B479" s="494"/>
      <c r="C479" s="495"/>
      <c r="D479" s="496" t="s">
        <v>227</v>
      </c>
    </row>
    <row r="480" spans="1:21" ht="24.95" customHeight="1" x14ac:dyDescent="0.2">
      <c r="A480" s="104" t="s">
        <v>467</v>
      </c>
      <c r="B480" s="105" t="s">
        <v>228</v>
      </c>
      <c r="C480" s="108" t="s">
        <v>229</v>
      </c>
      <c r="D480" s="497"/>
    </row>
    <row r="481" spans="1:21" ht="21.95" customHeight="1" x14ac:dyDescent="0.2">
      <c r="A481" s="187" t="s">
        <v>200</v>
      </c>
      <c r="B481" s="253"/>
      <c r="C481" s="285"/>
      <c r="D481" s="236"/>
    </row>
    <row r="482" spans="1:21" ht="21.95" customHeight="1" x14ac:dyDescent="0.2">
      <c r="A482" s="191" t="s">
        <v>431</v>
      </c>
      <c r="B482" s="373"/>
      <c r="C482" s="374"/>
      <c r="D482" s="236"/>
      <c r="E482" s="383"/>
    </row>
    <row r="483" spans="1:21" ht="21.95" customHeight="1" x14ac:dyDescent="0.2">
      <c r="A483" s="188" t="s">
        <v>201</v>
      </c>
      <c r="B483" s="255"/>
      <c r="C483" s="286"/>
      <c r="D483" s="236"/>
    </row>
    <row r="484" spans="1:21" ht="21.95" customHeight="1" x14ac:dyDescent="0.2">
      <c r="A484" s="191" t="s">
        <v>466</v>
      </c>
      <c r="B484" s="255"/>
      <c r="C484" s="286"/>
      <c r="D484" s="236"/>
    </row>
    <row r="485" spans="1:21" ht="21.95" customHeight="1" x14ac:dyDescent="0.2">
      <c r="A485" s="189" t="s">
        <v>233</v>
      </c>
      <c r="B485" s="254"/>
      <c r="C485" s="287"/>
      <c r="D485" s="236"/>
    </row>
    <row r="486" spans="1:21" ht="21.95" customHeight="1" x14ac:dyDescent="0.2">
      <c r="A486" s="107" t="s">
        <v>76</v>
      </c>
      <c r="B486" s="168">
        <f>SUM(B481:B485)</f>
        <v>0</v>
      </c>
      <c r="C486" s="109">
        <f>SUM(C481:C485)</f>
        <v>0</v>
      </c>
      <c r="D486" s="236"/>
    </row>
    <row r="487" spans="1:21" ht="15" customHeight="1" x14ac:dyDescent="0.2">
      <c r="A487" s="235" t="s">
        <v>423</v>
      </c>
    </row>
    <row r="488" spans="1:21" s="52" customFormat="1" ht="30" customHeight="1" x14ac:dyDescent="0.2">
      <c r="A488" s="52" t="s">
        <v>468</v>
      </c>
      <c r="B488" s="498" t="s">
        <v>406</v>
      </c>
      <c r="C488" s="498"/>
      <c r="D488" s="498"/>
      <c r="E488" s="384"/>
      <c r="F488" s="384"/>
      <c r="G488" s="384"/>
      <c r="H488" s="389"/>
      <c r="I488" s="389"/>
      <c r="J488" s="389"/>
      <c r="K488" s="389"/>
      <c r="L488" s="389"/>
      <c r="M488" s="389"/>
      <c r="N488" s="389"/>
      <c r="O488" s="389"/>
      <c r="P488" s="389"/>
      <c r="Q488" s="389"/>
      <c r="R488" s="389"/>
      <c r="S488" s="389"/>
      <c r="T488" s="389"/>
      <c r="U488" s="389"/>
    </row>
    <row r="489" spans="1:21" ht="15" customHeight="1" x14ac:dyDescent="0.2">
      <c r="A489" s="52" t="s">
        <v>507</v>
      </c>
    </row>
    <row r="490" spans="1:21" s="388" customFormat="1" x14ac:dyDescent="0.2">
      <c r="E490" s="382"/>
      <c r="F490" s="382"/>
      <c r="G490" s="382"/>
    </row>
    <row r="491" spans="1:21" ht="15" customHeight="1" x14ac:dyDescent="0.2">
      <c r="A491" s="489" t="s">
        <v>224</v>
      </c>
      <c r="B491" s="490"/>
      <c r="C491" s="490"/>
      <c r="D491" s="491"/>
    </row>
    <row r="492" spans="1:21" ht="15" customHeight="1" x14ac:dyDescent="0.2">
      <c r="A492" s="107" t="s">
        <v>10</v>
      </c>
      <c r="B492" s="492" t="s">
        <v>225</v>
      </c>
      <c r="C492" s="493"/>
      <c r="D492" s="103" t="s">
        <v>226</v>
      </c>
    </row>
    <row r="493" spans="1:21" ht="15" customHeight="1" x14ac:dyDescent="0.2">
      <c r="A493" s="352" t="s">
        <v>422</v>
      </c>
      <c r="B493" s="494"/>
      <c r="C493" s="495"/>
      <c r="D493" s="496" t="s">
        <v>227</v>
      </c>
    </row>
    <row r="494" spans="1:21" ht="24.95" customHeight="1" x14ac:dyDescent="0.2">
      <c r="A494" s="104" t="s">
        <v>467</v>
      </c>
      <c r="B494" s="105" t="s">
        <v>228</v>
      </c>
      <c r="C494" s="108" t="s">
        <v>229</v>
      </c>
      <c r="D494" s="497"/>
    </row>
    <row r="495" spans="1:21" ht="21.95" customHeight="1" x14ac:dyDescent="0.2">
      <c r="A495" s="187" t="s">
        <v>200</v>
      </c>
      <c r="B495" s="253"/>
      <c r="C495" s="285"/>
      <c r="D495" s="236"/>
    </row>
    <row r="496" spans="1:21" ht="21.95" customHeight="1" x14ac:dyDescent="0.2">
      <c r="A496" s="191" t="s">
        <v>431</v>
      </c>
      <c r="B496" s="373"/>
      <c r="C496" s="374"/>
      <c r="D496" s="236"/>
      <c r="E496" s="383"/>
    </row>
    <row r="497" spans="1:21" ht="21.95" customHeight="1" x14ac:dyDescent="0.2">
      <c r="A497" s="188" t="s">
        <v>201</v>
      </c>
      <c r="B497" s="255"/>
      <c r="C497" s="286"/>
      <c r="D497" s="236"/>
    </row>
    <row r="498" spans="1:21" ht="21.95" customHeight="1" x14ac:dyDescent="0.2">
      <c r="A498" s="191" t="s">
        <v>466</v>
      </c>
      <c r="B498" s="255"/>
      <c r="C498" s="286"/>
      <c r="D498" s="236"/>
    </row>
    <row r="499" spans="1:21" ht="21.95" customHeight="1" x14ac:dyDescent="0.2">
      <c r="A499" s="189" t="s">
        <v>233</v>
      </c>
      <c r="B499" s="254"/>
      <c r="C499" s="287"/>
      <c r="D499" s="236"/>
    </row>
    <row r="500" spans="1:21" ht="21.95" customHeight="1" x14ac:dyDescent="0.2">
      <c r="A500" s="107" t="s">
        <v>76</v>
      </c>
      <c r="B500" s="168">
        <f>SUM(B495:B499)</f>
        <v>0</v>
      </c>
      <c r="C500" s="109">
        <f>SUM(C495:C499)</f>
        <v>0</v>
      </c>
      <c r="D500" s="236"/>
    </row>
    <row r="501" spans="1:21" ht="15" customHeight="1" x14ac:dyDescent="0.2">
      <c r="A501" s="235" t="s">
        <v>423</v>
      </c>
    </row>
    <row r="502" spans="1:21" s="52" customFormat="1" ht="30" customHeight="1" x14ac:dyDescent="0.2">
      <c r="A502" s="52" t="s">
        <v>468</v>
      </c>
      <c r="B502" s="498" t="s">
        <v>406</v>
      </c>
      <c r="C502" s="498"/>
      <c r="D502" s="498"/>
      <c r="E502" s="384"/>
      <c r="F502" s="384"/>
      <c r="G502" s="384"/>
      <c r="H502" s="389"/>
      <c r="I502" s="389"/>
      <c r="J502" s="389"/>
      <c r="K502" s="389"/>
      <c r="L502" s="389"/>
      <c r="M502" s="389"/>
      <c r="N502" s="389"/>
      <c r="O502" s="389"/>
      <c r="P502" s="389"/>
      <c r="Q502" s="389"/>
      <c r="R502" s="389"/>
      <c r="S502" s="389"/>
      <c r="T502" s="389"/>
      <c r="U502" s="389"/>
    </row>
    <row r="503" spans="1:21" ht="15" customHeight="1" x14ac:dyDescent="0.2">
      <c r="A503" s="52" t="s">
        <v>507</v>
      </c>
    </row>
    <row r="504" spans="1:21" s="382" customFormat="1" ht="11.25" x14ac:dyDescent="0.2">
      <c r="A504" s="382" t="s">
        <v>452</v>
      </c>
      <c r="B504" s="385"/>
      <c r="C504" s="388"/>
      <c r="D504" s="388"/>
    </row>
    <row r="505" spans="1:21" ht="15" customHeight="1" x14ac:dyDescent="0.2">
      <c r="A505" s="489" t="s">
        <v>224</v>
      </c>
      <c r="B505" s="490"/>
      <c r="C505" s="490"/>
      <c r="D505" s="491"/>
    </row>
    <row r="506" spans="1:21" ht="15" customHeight="1" x14ac:dyDescent="0.2">
      <c r="A506" s="107" t="s">
        <v>10</v>
      </c>
      <c r="B506" s="492" t="s">
        <v>225</v>
      </c>
      <c r="C506" s="493"/>
      <c r="D506" s="103" t="s">
        <v>226</v>
      </c>
    </row>
    <row r="507" spans="1:21" ht="15" customHeight="1" x14ac:dyDescent="0.2">
      <c r="A507" s="352" t="s">
        <v>422</v>
      </c>
      <c r="B507" s="494"/>
      <c r="C507" s="495"/>
      <c r="D507" s="496" t="s">
        <v>227</v>
      </c>
    </row>
    <row r="508" spans="1:21" ht="24.95" customHeight="1" x14ac:dyDescent="0.2">
      <c r="A508" s="104" t="s">
        <v>467</v>
      </c>
      <c r="B508" s="105" t="s">
        <v>228</v>
      </c>
      <c r="C508" s="108" t="s">
        <v>229</v>
      </c>
      <c r="D508" s="497"/>
    </row>
    <row r="509" spans="1:21" ht="21.95" customHeight="1" x14ac:dyDescent="0.2">
      <c r="A509" s="187" t="s">
        <v>200</v>
      </c>
      <c r="B509" s="253"/>
      <c r="C509" s="285"/>
      <c r="D509" s="236"/>
    </row>
    <row r="510" spans="1:21" ht="21.95" customHeight="1" x14ac:dyDescent="0.2">
      <c r="A510" s="191" t="s">
        <v>431</v>
      </c>
      <c r="B510" s="373"/>
      <c r="C510" s="374"/>
      <c r="D510" s="236"/>
      <c r="E510" s="383"/>
    </row>
    <row r="511" spans="1:21" ht="21.95" customHeight="1" x14ac:dyDescent="0.2">
      <c r="A511" s="188" t="s">
        <v>201</v>
      </c>
      <c r="B511" s="255"/>
      <c r="C511" s="286"/>
      <c r="D511" s="236"/>
    </row>
    <row r="512" spans="1:21" ht="21.95" customHeight="1" x14ac:dyDescent="0.2">
      <c r="A512" s="191" t="s">
        <v>466</v>
      </c>
      <c r="B512" s="255"/>
      <c r="C512" s="286"/>
      <c r="D512" s="236"/>
    </row>
    <row r="513" spans="1:21" ht="21.95" customHeight="1" x14ac:dyDescent="0.2">
      <c r="A513" s="189" t="s">
        <v>233</v>
      </c>
      <c r="B513" s="254"/>
      <c r="C513" s="287"/>
      <c r="D513" s="236"/>
    </row>
    <row r="514" spans="1:21" ht="21.95" customHeight="1" x14ac:dyDescent="0.2">
      <c r="A514" s="107" t="s">
        <v>76</v>
      </c>
      <c r="B514" s="168">
        <f>SUM(B509:B513)</f>
        <v>0</v>
      </c>
      <c r="C514" s="109">
        <f>SUM(C509:C513)</f>
        <v>0</v>
      </c>
      <c r="D514" s="236"/>
    </row>
    <row r="515" spans="1:21" ht="15" customHeight="1" x14ac:dyDescent="0.2">
      <c r="A515" s="235" t="s">
        <v>423</v>
      </c>
    </row>
    <row r="516" spans="1:21" s="52" customFormat="1" ht="30" customHeight="1" x14ac:dyDescent="0.2">
      <c r="A516" s="52" t="s">
        <v>468</v>
      </c>
      <c r="B516" s="498" t="s">
        <v>406</v>
      </c>
      <c r="C516" s="498"/>
      <c r="D516" s="498"/>
      <c r="E516" s="384"/>
      <c r="F516" s="384"/>
      <c r="G516" s="384"/>
      <c r="H516" s="389"/>
      <c r="I516" s="389"/>
      <c r="J516" s="389"/>
      <c r="K516" s="389"/>
      <c r="L516" s="389"/>
      <c r="M516" s="389"/>
      <c r="N516" s="389"/>
      <c r="O516" s="389"/>
      <c r="P516" s="389"/>
      <c r="Q516" s="389"/>
      <c r="R516" s="389"/>
      <c r="S516" s="389"/>
      <c r="T516" s="389"/>
      <c r="U516" s="389"/>
    </row>
    <row r="517" spans="1:21" ht="15" customHeight="1" x14ac:dyDescent="0.2">
      <c r="A517" s="52" t="s">
        <v>507</v>
      </c>
    </row>
    <row r="518" spans="1:21" s="382" customFormat="1" ht="11.25" x14ac:dyDescent="0.2">
      <c r="A518" s="382" t="s">
        <v>453</v>
      </c>
      <c r="B518" s="385"/>
      <c r="C518" s="388"/>
      <c r="D518" s="388"/>
    </row>
    <row r="519" spans="1:21" ht="15" customHeight="1" x14ac:dyDescent="0.2">
      <c r="A519" s="489" t="s">
        <v>224</v>
      </c>
      <c r="B519" s="490"/>
      <c r="C519" s="490"/>
      <c r="D519" s="491"/>
    </row>
    <row r="520" spans="1:21" ht="15" customHeight="1" x14ac:dyDescent="0.2">
      <c r="A520" s="107" t="s">
        <v>10</v>
      </c>
      <c r="B520" s="492" t="s">
        <v>225</v>
      </c>
      <c r="C520" s="493"/>
      <c r="D520" s="103" t="s">
        <v>226</v>
      </c>
    </row>
    <row r="521" spans="1:21" ht="15" customHeight="1" x14ac:dyDescent="0.2">
      <c r="A521" s="352" t="s">
        <v>422</v>
      </c>
      <c r="B521" s="494"/>
      <c r="C521" s="495"/>
      <c r="D521" s="496" t="s">
        <v>227</v>
      </c>
    </row>
    <row r="522" spans="1:21" ht="24.95" customHeight="1" x14ac:dyDescent="0.2">
      <c r="A522" s="104" t="s">
        <v>467</v>
      </c>
      <c r="B522" s="105" t="s">
        <v>228</v>
      </c>
      <c r="C522" s="108" t="s">
        <v>229</v>
      </c>
      <c r="D522" s="497"/>
    </row>
    <row r="523" spans="1:21" ht="21.95" customHeight="1" x14ac:dyDescent="0.2">
      <c r="A523" s="187" t="s">
        <v>200</v>
      </c>
      <c r="B523" s="253"/>
      <c r="C523" s="285"/>
      <c r="D523" s="236"/>
    </row>
    <row r="524" spans="1:21" ht="21.95" customHeight="1" x14ac:dyDescent="0.2">
      <c r="A524" s="191" t="s">
        <v>431</v>
      </c>
      <c r="B524" s="373"/>
      <c r="C524" s="374"/>
      <c r="D524" s="236"/>
      <c r="E524" s="383"/>
    </row>
    <row r="525" spans="1:21" ht="21.95" customHeight="1" x14ac:dyDescent="0.2">
      <c r="A525" s="188" t="s">
        <v>201</v>
      </c>
      <c r="B525" s="255"/>
      <c r="C525" s="286"/>
      <c r="D525" s="236"/>
    </row>
    <row r="526" spans="1:21" ht="21.95" customHeight="1" x14ac:dyDescent="0.2">
      <c r="A526" s="191" t="s">
        <v>466</v>
      </c>
      <c r="B526" s="255"/>
      <c r="C526" s="286"/>
      <c r="D526" s="236"/>
    </row>
    <row r="527" spans="1:21" ht="21.95" customHeight="1" x14ac:dyDescent="0.2">
      <c r="A527" s="189" t="s">
        <v>233</v>
      </c>
      <c r="B527" s="254"/>
      <c r="C527" s="287"/>
      <c r="D527" s="236"/>
    </row>
    <row r="528" spans="1:21" ht="21.95" customHeight="1" x14ac:dyDescent="0.2">
      <c r="A528" s="107" t="s">
        <v>76</v>
      </c>
      <c r="B528" s="168">
        <f>SUM(B523:B527)</f>
        <v>0</v>
      </c>
      <c r="C528" s="109">
        <f>SUM(C523:C527)</f>
        <v>0</v>
      </c>
      <c r="D528" s="236"/>
    </row>
    <row r="529" spans="1:21" ht="15" customHeight="1" x14ac:dyDescent="0.2">
      <c r="A529" s="235" t="s">
        <v>423</v>
      </c>
    </row>
    <row r="530" spans="1:21" s="52" customFormat="1" ht="30" customHeight="1" x14ac:dyDescent="0.2">
      <c r="A530" s="52" t="s">
        <v>468</v>
      </c>
      <c r="B530" s="498" t="s">
        <v>406</v>
      </c>
      <c r="C530" s="498"/>
      <c r="D530" s="498"/>
      <c r="E530" s="384"/>
      <c r="F530" s="384"/>
      <c r="G530" s="384"/>
      <c r="H530" s="389"/>
      <c r="I530" s="389"/>
      <c r="J530" s="389"/>
      <c r="K530" s="389"/>
      <c r="L530" s="389"/>
      <c r="M530" s="389"/>
      <c r="N530" s="389"/>
      <c r="O530" s="389"/>
      <c r="P530" s="389"/>
      <c r="Q530" s="389"/>
      <c r="R530" s="389"/>
      <c r="S530" s="389"/>
      <c r="T530" s="389"/>
      <c r="U530" s="389"/>
    </row>
    <row r="531" spans="1:21" ht="15" customHeight="1" x14ac:dyDescent="0.2">
      <c r="A531" s="52" t="s">
        <v>507</v>
      </c>
    </row>
    <row r="532" spans="1:21" s="382" customFormat="1" x14ac:dyDescent="0.2">
      <c r="C532" s="388"/>
      <c r="D532" s="388"/>
    </row>
    <row r="533" spans="1:21" ht="15" customHeight="1" x14ac:dyDescent="0.2">
      <c r="A533" s="489" t="s">
        <v>224</v>
      </c>
      <c r="B533" s="490"/>
      <c r="C533" s="490"/>
      <c r="D533" s="491"/>
    </row>
    <row r="534" spans="1:21" ht="15" customHeight="1" x14ac:dyDescent="0.2">
      <c r="A534" s="107" t="s">
        <v>10</v>
      </c>
      <c r="B534" s="492" t="s">
        <v>225</v>
      </c>
      <c r="C534" s="493"/>
      <c r="D534" s="103" t="s">
        <v>226</v>
      </c>
    </row>
    <row r="535" spans="1:21" ht="15" customHeight="1" x14ac:dyDescent="0.2">
      <c r="A535" s="352" t="s">
        <v>422</v>
      </c>
      <c r="B535" s="494"/>
      <c r="C535" s="495"/>
      <c r="D535" s="496" t="s">
        <v>227</v>
      </c>
    </row>
    <row r="536" spans="1:21" ht="24.95" customHeight="1" x14ac:dyDescent="0.2">
      <c r="A536" s="104" t="s">
        <v>467</v>
      </c>
      <c r="B536" s="105" t="s">
        <v>228</v>
      </c>
      <c r="C536" s="108" t="s">
        <v>229</v>
      </c>
      <c r="D536" s="497"/>
    </row>
    <row r="537" spans="1:21" ht="21.95" customHeight="1" x14ac:dyDescent="0.2">
      <c r="A537" s="187" t="s">
        <v>200</v>
      </c>
      <c r="B537" s="253"/>
      <c r="C537" s="285"/>
      <c r="D537" s="236"/>
    </row>
    <row r="538" spans="1:21" ht="21.95" customHeight="1" x14ac:dyDescent="0.2">
      <c r="A538" s="191" t="s">
        <v>431</v>
      </c>
      <c r="B538" s="373"/>
      <c r="C538" s="374"/>
      <c r="D538" s="236"/>
      <c r="E538" s="383"/>
    </row>
    <row r="539" spans="1:21" ht="21.95" customHeight="1" x14ac:dyDescent="0.2">
      <c r="A539" s="188" t="s">
        <v>201</v>
      </c>
      <c r="B539" s="255"/>
      <c r="C539" s="286"/>
      <c r="D539" s="236"/>
    </row>
    <row r="540" spans="1:21" ht="21.95" customHeight="1" x14ac:dyDescent="0.2">
      <c r="A540" s="191" t="s">
        <v>466</v>
      </c>
      <c r="B540" s="255"/>
      <c r="C540" s="286"/>
      <c r="D540" s="236"/>
    </row>
    <row r="541" spans="1:21" ht="21.95" customHeight="1" x14ac:dyDescent="0.2">
      <c r="A541" s="189" t="s">
        <v>233</v>
      </c>
      <c r="B541" s="254"/>
      <c r="C541" s="287"/>
      <c r="D541" s="236"/>
    </row>
    <row r="542" spans="1:21" ht="21.95" customHeight="1" x14ac:dyDescent="0.2">
      <c r="A542" s="107" t="s">
        <v>76</v>
      </c>
      <c r="B542" s="168">
        <f>SUM(B537:B541)</f>
        <v>0</v>
      </c>
      <c r="C542" s="109">
        <f>SUM(C537:C541)</f>
        <v>0</v>
      </c>
      <c r="D542" s="236"/>
    </row>
    <row r="543" spans="1:21" ht="15" customHeight="1" x14ac:dyDescent="0.2">
      <c r="A543" s="235" t="s">
        <v>423</v>
      </c>
    </row>
    <row r="544" spans="1:21" s="52" customFormat="1" ht="30" customHeight="1" x14ac:dyDescent="0.2">
      <c r="A544" s="52" t="s">
        <v>468</v>
      </c>
      <c r="B544" s="498" t="s">
        <v>406</v>
      </c>
      <c r="C544" s="498"/>
      <c r="D544" s="498"/>
      <c r="E544" s="384"/>
      <c r="F544" s="384"/>
      <c r="G544" s="384"/>
      <c r="H544" s="389"/>
      <c r="I544" s="389"/>
      <c r="J544" s="389"/>
      <c r="K544" s="389"/>
      <c r="L544" s="389"/>
      <c r="M544" s="389"/>
      <c r="N544" s="389"/>
      <c r="O544" s="389"/>
      <c r="P544" s="389"/>
      <c r="Q544" s="389"/>
      <c r="R544" s="389"/>
      <c r="S544" s="389"/>
      <c r="T544" s="389"/>
      <c r="U544" s="389"/>
    </row>
    <row r="545" spans="1:21" ht="15" customHeight="1" x14ac:dyDescent="0.2">
      <c r="A545" s="52" t="s">
        <v>507</v>
      </c>
    </row>
    <row r="546" spans="1:21" s="382" customFormat="1" x14ac:dyDescent="0.2">
      <c r="A546" s="388"/>
      <c r="B546" s="388"/>
      <c r="C546" s="388"/>
      <c r="D546" s="388"/>
    </row>
    <row r="547" spans="1:21" ht="15" customHeight="1" x14ac:dyDescent="0.2">
      <c r="A547" s="489" t="s">
        <v>224</v>
      </c>
      <c r="B547" s="490"/>
      <c r="C547" s="490"/>
      <c r="D547" s="491"/>
    </row>
    <row r="548" spans="1:21" ht="15" customHeight="1" x14ac:dyDescent="0.2">
      <c r="A548" s="107" t="s">
        <v>10</v>
      </c>
      <c r="B548" s="492" t="s">
        <v>225</v>
      </c>
      <c r="C548" s="493"/>
      <c r="D548" s="103" t="s">
        <v>226</v>
      </c>
    </row>
    <row r="549" spans="1:21" ht="15" customHeight="1" x14ac:dyDescent="0.2">
      <c r="A549" s="352" t="s">
        <v>422</v>
      </c>
      <c r="B549" s="494"/>
      <c r="C549" s="495"/>
      <c r="D549" s="496" t="s">
        <v>227</v>
      </c>
    </row>
    <row r="550" spans="1:21" ht="24.95" customHeight="1" x14ac:dyDescent="0.2">
      <c r="A550" s="104" t="s">
        <v>467</v>
      </c>
      <c r="B550" s="105" t="s">
        <v>228</v>
      </c>
      <c r="C550" s="108" t="s">
        <v>229</v>
      </c>
      <c r="D550" s="497"/>
    </row>
    <row r="551" spans="1:21" ht="21.95" customHeight="1" x14ac:dyDescent="0.2">
      <c r="A551" s="187" t="s">
        <v>200</v>
      </c>
      <c r="B551" s="253"/>
      <c r="C551" s="285"/>
      <c r="D551" s="236"/>
    </row>
    <row r="552" spans="1:21" ht="21.95" customHeight="1" x14ac:dyDescent="0.2">
      <c r="A552" s="191" t="s">
        <v>431</v>
      </c>
      <c r="B552" s="373"/>
      <c r="C552" s="374"/>
      <c r="D552" s="236"/>
      <c r="E552" s="383"/>
    </row>
    <row r="553" spans="1:21" ht="21.95" customHeight="1" x14ac:dyDescent="0.2">
      <c r="A553" s="188" t="s">
        <v>201</v>
      </c>
      <c r="B553" s="255"/>
      <c r="C553" s="286"/>
      <c r="D553" s="236"/>
    </row>
    <row r="554" spans="1:21" ht="21.95" customHeight="1" x14ac:dyDescent="0.2">
      <c r="A554" s="191" t="s">
        <v>466</v>
      </c>
      <c r="B554" s="255"/>
      <c r="C554" s="286"/>
      <c r="D554" s="236"/>
    </row>
    <row r="555" spans="1:21" ht="21.95" customHeight="1" x14ac:dyDescent="0.2">
      <c r="A555" s="189" t="s">
        <v>233</v>
      </c>
      <c r="B555" s="254"/>
      <c r="C555" s="287"/>
      <c r="D555" s="236"/>
    </row>
    <row r="556" spans="1:21" ht="21.95" customHeight="1" x14ac:dyDescent="0.2">
      <c r="A556" s="107" t="s">
        <v>76</v>
      </c>
      <c r="B556" s="168">
        <f>SUM(B551:B555)</f>
        <v>0</v>
      </c>
      <c r="C556" s="109">
        <f>SUM(C551:C555)</f>
        <v>0</v>
      </c>
      <c r="D556" s="236"/>
    </row>
    <row r="557" spans="1:21" ht="15" customHeight="1" x14ac:dyDescent="0.2">
      <c r="A557" s="235" t="s">
        <v>423</v>
      </c>
    </row>
    <row r="558" spans="1:21" s="52" customFormat="1" ht="30" customHeight="1" x14ac:dyDescent="0.2">
      <c r="A558" s="52" t="s">
        <v>468</v>
      </c>
      <c r="B558" s="498" t="s">
        <v>406</v>
      </c>
      <c r="C558" s="498"/>
      <c r="D558" s="498"/>
      <c r="E558" s="384"/>
      <c r="F558" s="384"/>
      <c r="G558" s="384"/>
      <c r="H558" s="389"/>
      <c r="I558" s="389"/>
      <c r="J558" s="389"/>
      <c r="K558" s="389"/>
      <c r="L558" s="389"/>
      <c r="M558" s="389"/>
      <c r="N558" s="389"/>
      <c r="O558" s="389"/>
      <c r="P558" s="389"/>
      <c r="Q558" s="389"/>
      <c r="R558" s="389"/>
      <c r="S558" s="389"/>
      <c r="T558" s="389"/>
      <c r="U558" s="389"/>
    </row>
    <row r="559" spans="1:21" ht="15" customHeight="1" x14ac:dyDescent="0.2">
      <c r="A559" s="52" t="s">
        <v>507</v>
      </c>
    </row>
    <row r="560" spans="1:21" s="382" customFormat="1" x14ac:dyDescent="0.2">
      <c r="A560" s="388"/>
      <c r="B560" s="388"/>
      <c r="C560" s="388"/>
      <c r="D560" s="388"/>
    </row>
    <row r="561" spans="1:21" ht="15" customHeight="1" x14ac:dyDescent="0.2">
      <c r="A561" s="489" t="s">
        <v>224</v>
      </c>
      <c r="B561" s="490"/>
      <c r="C561" s="490"/>
      <c r="D561" s="491"/>
    </row>
    <row r="562" spans="1:21" ht="15" customHeight="1" x14ac:dyDescent="0.2">
      <c r="A562" s="107" t="s">
        <v>10</v>
      </c>
      <c r="B562" s="492" t="s">
        <v>225</v>
      </c>
      <c r="C562" s="493"/>
      <c r="D562" s="103" t="s">
        <v>226</v>
      </c>
    </row>
    <row r="563" spans="1:21" ht="15" customHeight="1" x14ac:dyDescent="0.2">
      <c r="A563" s="352" t="s">
        <v>422</v>
      </c>
      <c r="B563" s="494"/>
      <c r="C563" s="495"/>
      <c r="D563" s="496" t="s">
        <v>227</v>
      </c>
    </row>
    <row r="564" spans="1:21" ht="24.95" customHeight="1" x14ac:dyDescent="0.2">
      <c r="A564" s="104" t="s">
        <v>467</v>
      </c>
      <c r="B564" s="105" t="s">
        <v>228</v>
      </c>
      <c r="C564" s="108" t="s">
        <v>229</v>
      </c>
      <c r="D564" s="497"/>
    </row>
    <row r="565" spans="1:21" ht="21.95" customHeight="1" x14ac:dyDescent="0.2">
      <c r="A565" s="187" t="s">
        <v>200</v>
      </c>
      <c r="B565" s="253"/>
      <c r="C565" s="285"/>
      <c r="D565" s="236"/>
    </row>
    <row r="566" spans="1:21" ht="21.95" customHeight="1" x14ac:dyDescent="0.2">
      <c r="A566" s="191" t="s">
        <v>431</v>
      </c>
      <c r="B566" s="373"/>
      <c r="C566" s="374"/>
      <c r="D566" s="236"/>
      <c r="E566" s="383"/>
    </row>
    <row r="567" spans="1:21" ht="21.95" customHeight="1" x14ac:dyDescent="0.2">
      <c r="A567" s="188" t="s">
        <v>201</v>
      </c>
      <c r="B567" s="255"/>
      <c r="C567" s="286"/>
      <c r="D567" s="236"/>
    </row>
    <row r="568" spans="1:21" ht="21.95" customHeight="1" x14ac:dyDescent="0.2">
      <c r="A568" s="191" t="s">
        <v>466</v>
      </c>
      <c r="B568" s="255"/>
      <c r="C568" s="286"/>
      <c r="D568" s="236"/>
    </row>
    <row r="569" spans="1:21" ht="21.95" customHeight="1" x14ac:dyDescent="0.2">
      <c r="A569" s="189" t="s">
        <v>233</v>
      </c>
      <c r="B569" s="254"/>
      <c r="C569" s="287"/>
      <c r="D569" s="236"/>
    </row>
    <row r="570" spans="1:21" ht="21.95" customHeight="1" x14ac:dyDescent="0.2">
      <c r="A570" s="107" t="s">
        <v>76</v>
      </c>
      <c r="B570" s="168">
        <f>SUM(B565:B569)</f>
        <v>0</v>
      </c>
      <c r="C570" s="109">
        <f>SUM(C565:C569)</f>
        <v>0</v>
      </c>
      <c r="D570" s="236"/>
    </row>
    <row r="571" spans="1:21" ht="15" customHeight="1" x14ac:dyDescent="0.2">
      <c r="A571" s="235" t="s">
        <v>423</v>
      </c>
    </row>
    <row r="572" spans="1:21" s="52" customFormat="1" ht="30" customHeight="1" x14ac:dyDescent="0.2">
      <c r="A572" s="52" t="s">
        <v>468</v>
      </c>
      <c r="B572" s="498" t="s">
        <v>406</v>
      </c>
      <c r="C572" s="498"/>
      <c r="D572" s="498"/>
      <c r="E572" s="384"/>
      <c r="F572" s="384"/>
      <c r="G572" s="384"/>
      <c r="H572" s="389"/>
      <c r="I572" s="389"/>
      <c r="J572" s="389"/>
      <c r="K572" s="389"/>
      <c r="L572" s="389"/>
      <c r="M572" s="389"/>
      <c r="N572" s="389"/>
      <c r="O572" s="389"/>
      <c r="P572" s="389"/>
      <c r="Q572" s="389"/>
      <c r="R572" s="389"/>
      <c r="S572" s="389"/>
      <c r="T572" s="389"/>
      <c r="U572" s="389"/>
    </row>
    <row r="573" spans="1:21" ht="15" customHeight="1" x14ac:dyDescent="0.2">
      <c r="A573" s="52" t="s">
        <v>507</v>
      </c>
    </row>
    <row r="574" spans="1:21" s="382" customFormat="1" x14ac:dyDescent="0.2">
      <c r="A574" s="388"/>
      <c r="B574" s="388"/>
      <c r="C574" s="388"/>
      <c r="D574" s="388"/>
    </row>
    <row r="575" spans="1:21" ht="15" customHeight="1" x14ac:dyDescent="0.2">
      <c r="A575" s="489" t="s">
        <v>224</v>
      </c>
      <c r="B575" s="490"/>
      <c r="C575" s="490"/>
      <c r="D575" s="491"/>
    </row>
    <row r="576" spans="1:21" ht="15" customHeight="1" x14ac:dyDescent="0.2">
      <c r="A576" s="107" t="s">
        <v>10</v>
      </c>
      <c r="B576" s="492" t="s">
        <v>225</v>
      </c>
      <c r="C576" s="493"/>
      <c r="D576" s="103" t="s">
        <v>226</v>
      </c>
    </row>
    <row r="577" spans="1:21" ht="15" customHeight="1" x14ac:dyDescent="0.2">
      <c r="A577" s="352" t="s">
        <v>422</v>
      </c>
      <c r="B577" s="494"/>
      <c r="C577" s="495"/>
      <c r="D577" s="496" t="s">
        <v>227</v>
      </c>
    </row>
    <row r="578" spans="1:21" ht="24.95" customHeight="1" x14ac:dyDescent="0.2">
      <c r="A578" s="104" t="s">
        <v>467</v>
      </c>
      <c r="B578" s="105" t="s">
        <v>228</v>
      </c>
      <c r="C578" s="108" t="s">
        <v>229</v>
      </c>
      <c r="D578" s="497"/>
    </row>
    <row r="579" spans="1:21" ht="21.95" customHeight="1" x14ac:dyDescent="0.2">
      <c r="A579" s="187" t="s">
        <v>200</v>
      </c>
      <c r="B579" s="253"/>
      <c r="C579" s="285"/>
      <c r="D579" s="236"/>
    </row>
    <row r="580" spans="1:21" ht="21.95" customHeight="1" x14ac:dyDescent="0.2">
      <c r="A580" s="191" t="s">
        <v>431</v>
      </c>
      <c r="B580" s="373"/>
      <c r="C580" s="374"/>
      <c r="D580" s="236"/>
      <c r="E580" s="383"/>
    </row>
    <row r="581" spans="1:21" ht="21.95" customHeight="1" x14ac:dyDescent="0.2">
      <c r="A581" s="188" t="s">
        <v>201</v>
      </c>
      <c r="B581" s="255"/>
      <c r="C581" s="286"/>
      <c r="D581" s="236"/>
    </row>
    <row r="582" spans="1:21" ht="21.95" customHeight="1" x14ac:dyDescent="0.2">
      <c r="A582" s="191" t="s">
        <v>466</v>
      </c>
      <c r="B582" s="255"/>
      <c r="C582" s="286"/>
      <c r="D582" s="236"/>
    </row>
    <row r="583" spans="1:21" ht="21.95" customHeight="1" x14ac:dyDescent="0.2">
      <c r="A583" s="189" t="s">
        <v>233</v>
      </c>
      <c r="B583" s="254"/>
      <c r="C583" s="287"/>
      <c r="D583" s="236"/>
    </row>
    <row r="584" spans="1:21" ht="21.95" customHeight="1" x14ac:dyDescent="0.2">
      <c r="A584" s="107" t="s">
        <v>76</v>
      </c>
      <c r="B584" s="168">
        <f>SUM(B579:B583)</f>
        <v>0</v>
      </c>
      <c r="C584" s="109">
        <f>SUM(C579:C583)</f>
        <v>0</v>
      </c>
      <c r="D584" s="236"/>
    </row>
    <row r="585" spans="1:21" ht="15" customHeight="1" x14ac:dyDescent="0.2">
      <c r="A585" s="235" t="s">
        <v>423</v>
      </c>
    </row>
    <row r="586" spans="1:21" s="52" customFormat="1" ht="30" customHeight="1" x14ac:dyDescent="0.2">
      <c r="A586" s="52" t="s">
        <v>468</v>
      </c>
      <c r="B586" s="498" t="s">
        <v>406</v>
      </c>
      <c r="C586" s="498"/>
      <c r="D586" s="498"/>
      <c r="E586" s="384"/>
      <c r="F586" s="384"/>
      <c r="G586" s="384"/>
      <c r="H586" s="389"/>
      <c r="I586" s="389"/>
      <c r="J586" s="389"/>
      <c r="K586" s="389"/>
      <c r="L586" s="389"/>
      <c r="M586" s="389"/>
      <c r="N586" s="389"/>
      <c r="O586" s="389"/>
      <c r="P586" s="389"/>
      <c r="Q586" s="389"/>
      <c r="R586" s="389"/>
      <c r="S586" s="389"/>
      <c r="T586" s="389"/>
      <c r="U586" s="389"/>
    </row>
    <row r="587" spans="1:21" ht="15" customHeight="1" x14ac:dyDescent="0.2">
      <c r="A587" s="52" t="s">
        <v>507</v>
      </c>
    </row>
    <row r="588" spans="1:21" ht="15" customHeight="1" x14ac:dyDescent="0.2">
      <c r="A588" s="489" t="s">
        <v>224</v>
      </c>
      <c r="B588" s="490"/>
      <c r="C588" s="490"/>
      <c r="D588" s="491"/>
    </row>
    <row r="589" spans="1:21" ht="15" customHeight="1" x14ac:dyDescent="0.2">
      <c r="A589" s="107" t="s">
        <v>10</v>
      </c>
      <c r="B589" s="492" t="s">
        <v>225</v>
      </c>
      <c r="C589" s="493"/>
      <c r="D589" s="103" t="s">
        <v>226</v>
      </c>
    </row>
    <row r="590" spans="1:21" ht="15" customHeight="1" x14ac:dyDescent="0.2">
      <c r="A590" s="352" t="s">
        <v>422</v>
      </c>
      <c r="B590" s="494"/>
      <c r="C590" s="495"/>
      <c r="D590" s="496" t="s">
        <v>227</v>
      </c>
    </row>
    <row r="591" spans="1:21" ht="24.95" customHeight="1" x14ac:dyDescent="0.2">
      <c r="A591" s="104" t="s">
        <v>467</v>
      </c>
      <c r="B591" s="105" t="s">
        <v>228</v>
      </c>
      <c r="C591" s="108" t="s">
        <v>229</v>
      </c>
      <c r="D591" s="497"/>
    </row>
    <row r="592" spans="1:21" ht="21.95" customHeight="1" x14ac:dyDescent="0.2">
      <c r="A592" s="187" t="s">
        <v>200</v>
      </c>
      <c r="B592" s="253"/>
      <c r="C592" s="285"/>
      <c r="D592" s="236"/>
    </row>
    <row r="593" spans="1:21" ht="21.95" customHeight="1" x14ac:dyDescent="0.2">
      <c r="A593" s="191" t="s">
        <v>431</v>
      </c>
      <c r="B593" s="373"/>
      <c r="C593" s="374"/>
      <c r="D593" s="236"/>
      <c r="E593" s="383"/>
    </row>
    <row r="594" spans="1:21" ht="21.95" customHeight="1" x14ac:dyDescent="0.2">
      <c r="A594" s="188" t="s">
        <v>201</v>
      </c>
      <c r="B594" s="255"/>
      <c r="C594" s="286"/>
      <c r="D594" s="236"/>
    </row>
    <row r="595" spans="1:21" ht="21.95" customHeight="1" x14ac:dyDescent="0.2">
      <c r="A595" s="191" t="s">
        <v>466</v>
      </c>
      <c r="B595" s="255"/>
      <c r="C595" s="286"/>
      <c r="D595" s="236"/>
    </row>
    <row r="596" spans="1:21" ht="21.95" customHeight="1" x14ac:dyDescent="0.2">
      <c r="A596" s="189" t="s">
        <v>233</v>
      </c>
      <c r="B596" s="254"/>
      <c r="C596" s="287"/>
      <c r="D596" s="236"/>
    </row>
    <row r="597" spans="1:21" ht="21.95" customHeight="1" x14ac:dyDescent="0.2">
      <c r="A597" s="107" t="s">
        <v>76</v>
      </c>
      <c r="B597" s="168">
        <f>SUM(B592:B596)</f>
        <v>0</v>
      </c>
      <c r="C597" s="109">
        <f>SUM(C592:C596)</f>
        <v>0</v>
      </c>
      <c r="D597" s="236"/>
    </row>
    <row r="598" spans="1:21" ht="15" customHeight="1" x14ac:dyDescent="0.2">
      <c r="A598" s="235" t="s">
        <v>423</v>
      </c>
    </row>
    <row r="599" spans="1:21" s="52" customFormat="1" ht="30" customHeight="1" x14ac:dyDescent="0.2">
      <c r="A599" s="52" t="s">
        <v>468</v>
      </c>
      <c r="B599" s="498" t="s">
        <v>406</v>
      </c>
      <c r="C599" s="498"/>
      <c r="D599" s="498"/>
      <c r="E599" s="384"/>
      <c r="F599" s="384"/>
      <c r="G599" s="384"/>
      <c r="H599" s="389"/>
      <c r="I599" s="389"/>
      <c r="J599" s="389"/>
      <c r="K599" s="389"/>
      <c r="L599" s="389"/>
      <c r="M599" s="389"/>
      <c r="N599" s="389"/>
      <c r="O599" s="389"/>
      <c r="P599" s="389"/>
      <c r="Q599" s="389"/>
      <c r="R599" s="389"/>
      <c r="S599" s="389"/>
      <c r="T599" s="389"/>
      <c r="U599" s="389"/>
    </row>
    <row r="600" spans="1:21" ht="15" customHeight="1" x14ac:dyDescent="0.2">
      <c r="A600" s="52" t="s">
        <v>507</v>
      </c>
    </row>
    <row r="601" spans="1:21" s="382" customFormat="1" x14ac:dyDescent="0.2">
      <c r="A601" s="388"/>
      <c r="B601" s="388"/>
      <c r="C601" s="388"/>
      <c r="D601" s="388"/>
    </row>
    <row r="602" spans="1:21" ht="15" customHeight="1" x14ac:dyDescent="0.2">
      <c r="A602" s="489" t="s">
        <v>224</v>
      </c>
      <c r="B602" s="490"/>
      <c r="C602" s="490"/>
      <c r="D602" s="491"/>
    </row>
    <row r="603" spans="1:21" ht="15" customHeight="1" x14ac:dyDescent="0.2">
      <c r="A603" s="107" t="s">
        <v>10</v>
      </c>
      <c r="B603" s="492" t="s">
        <v>225</v>
      </c>
      <c r="C603" s="493"/>
      <c r="D603" s="103" t="s">
        <v>226</v>
      </c>
    </row>
    <row r="604" spans="1:21" ht="15" customHeight="1" x14ac:dyDescent="0.2">
      <c r="A604" s="352" t="s">
        <v>422</v>
      </c>
      <c r="B604" s="494"/>
      <c r="C604" s="495"/>
      <c r="D604" s="496" t="s">
        <v>227</v>
      </c>
    </row>
    <row r="605" spans="1:21" ht="24.95" customHeight="1" x14ac:dyDescent="0.2">
      <c r="A605" s="104" t="s">
        <v>467</v>
      </c>
      <c r="B605" s="105" t="s">
        <v>228</v>
      </c>
      <c r="C605" s="108" t="s">
        <v>229</v>
      </c>
      <c r="D605" s="497"/>
    </row>
    <row r="606" spans="1:21" ht="21.95" customHeight="1" x14ac:dyDescent="0.2">
      <c r="A606" s="187" t="s">
        <v>200</v>
      </c>
      <c r="B606" s="253"/>
      <c r="C606" s="285"/>
      <c r="D606" s="236"/>
    </row>
    <row r="607" spans="1:21" ht="21.95" customHeight="1" x14ac:dyDescent="0.2">
      <c r="A607" s="191" t="s">
        <v>431</v>
      </c>
      <c r="B607" s="373"/>
      <c r="C607" s="374"/>
      <c r="D607" s="236"/>
      <c r="E607" s="383"/>
    </row>
    <row r="608" spans="1:21" ht="21.95" customHeight="1" x14ac:dyDescent="0.2">
      <c r="A608" s="188" t="s">
        <v>201</v>
      </c>
      <c r="B608" s="255"/>
      <c r="C608" s="286"/>
      <c r="D608" s="236"/>
    </row>
    <row r="609" spans="1:21" ht="21.95" customHeight="1" x14ac:dyDescent="0.2">
      <c r="A609" s="191" t="s">
        <v>466</v>
      </c>
      <c r="B609" s="255"/>
      <c r="C609" s="286"/>
      <c r="D609" s="236"/>
    </row>
    <row r="610" spans="1:21" ht="21.95" customHeight="1" x14ac:dyDescent="0.2">
      <c r="A610" s="189" t="s">
        <v>233</v>
      </c>
      <c r="B610" s="254"/>
      <c r="C610" s="287"/>
      <c r="D610" s="236"/>
    </row>
    <row r="611" spans="1:21" ht="21.95" customHeight="1" x14ac:dyDescent="0.2">
      <c r="A611" s="107" t="s">
        <v>76</v>
      </c>
      <c r="B611" s="168">
        <f>SUM(B606:B610)</f>
        <v>0</v>
      </c>
      <c r="C611" s="109">
        <f>SUM(C606:C610)</f>
        <v>0</v>
      </c>
      <c r="D611" s="236"/>
    </row>
    <row r="612" spans="1:21" ht="15" customHeight="1" x14ac:dyDescent="0.2">
      <c r="A612" s="235" t="s">
        <v>423</v>
      </c>
    </row>
    <row r="613" spans="1:21" s="52" customFormat="1" ht="30" customHeight="1" x14ac:dyDescent="0.2">
      <c r="A613" s="52" t="s">
        <v>468</v>
      </c>
      <c r="B613" s="498" t="s">
        <v>406</v>
      </c>
      <c r="C613" s="498"/>
      <c r="D613" s="498"/>
      <c r="E613" s="384"/>
      <c r="F613" s="384"/>
      <c r="G613" s="384"/>
      <c r="H613" s="389"/>
      <c r="I613" s="389"/>
      <c r="J613" s="389"/>
      <c r="K613" s="389"/>
      <c r="L613" s="389"/>
      <c r="M613" s="389"/>
      <c r="N613" s="389"/>
      <c r="O613" s="389"/>
      <c r="P613" s="389"/>
      <c r="Q613" s="389"/>
      <c r="R613" s="389"/>
      <c r="S613" s="389"/>
      <c r="T613" s="389"/>
      <c r="U613" s="389"/>
    </row>
    <row r="614" spans="1:21" ht="15" customHeight="1" x14ac:dyDescent="0.2">
      <c r="A614" s="52" t="s">
        <v>507</v>
      </c>
    </row>
    <row r="615" spans="1:21" s="382" customFormat="1" x14ac:dyDescent="0.2">
      <c r="A615" s="388"/>
      <c r="B615" s="388"/>
      <c r="C615" s="388"/>
      <c r="D615" s="388"/>
    </row>
    <row r="616" spans="1:21" ht="15" customHeight="1" x14ac:dyDescent="0.2">
      <c r="A616" s="489" t="s">
        <v>224</v>
      </c>
      <c r="B616" s="490"/>
      <c r="C616" s="490"/>
      <c r="D616" s="491"/>
    </row>
    <row r="617" spans="1:21" ht="15" customHeight="1" x14ac:dyDescent="0.2">
      <c r="A617" s="107" t="s">
        <v>10</v>
      </c>
      <c r="B617" s="492" t="s">
        <v>225</v>
      </c>
      <c r="C617" s="493"/>
      <c r="D617" s="103" t="s">
        <v>226</v>
      </c>
    </row>
    <row r="618" spans="1:21" ht="15" customHeight="1" x14ac:dyDescent="0.2">
      <c r="A618" s="352" t="s">
        <v>422</v>
      </c>
      <c r="B618" s="494"/>
      <c r="C618" s="495"/>
      <c r="D618" s="496" t="s">
        <v>227</v>
      </c>
    </row>
    <row r="619" spans="1:21" ht="24.95" customHeight="1" x14ac:dyDescent="0.2">
      <c r="A619" s="104" t="s">
        <v>467</v>
      </c>
      <c r="B619" s="105" t="s">
        <v>228</v>
      </c>
      <c r="C619" s="108" t="s">
        <v>229</v>
      </c>
      <c r="D619" s="497"/>
    </row>
    <row r="620" spans="1:21" ht="21.95" customHeight="1" x14ac:dyDescent="0.2">
      <c r="A620" s="187" t="s">
        <v>200</v>
      </c>
      <c r="B620" s="253"/>
      <c r="C620" s="285"/>
      <c r="D620" s="236"/>
    </row>
    <row r="621" spans="1:21" ht="21.95" customHeight="1" x14ac:dyDescent="0.2">
      <c r="A621" s="191" t="s">
        <v>431</v>
      </c>
      <c r="B621" s="373"/>
      <c r="C621" s="374"/>
      <c r="D621" s="236"/>
      <c r="E621" s="383"/>
    </row>
    <row r="622" spans="1:21" ht="21.95" customHeight="1" x14ac:dyDescent="0.2">
      <c r="A622" s="188" t="s">
        <v>201</v>
      </c>
      <c r="B622" s="255"/>
      <c r="C622" s="286"/>
      <c r="D622" s="236"/>
    </row>
    <row r="623" spans="1:21" ht="21.95" customHeight="1" x14ac:dyDescent="0.2">
      <c r="A623" s="191" t="s">
        <v>466</v>
      </c>
      <c r="B623" s="255"/>
      <c r="C623" s="286"/>
      <c r="D623" s="236"/>
    </row>
    <row r="624" spans="1:21" ht="21.95" customHeight="1" x14ac:dyDescent="0.2">
      <c r="A624" s="189" t="s">
        <v>233</v>
      </c>
      <c r="B624" s="254"/>
      <c r="C624" s="287"/>
      <c r="D624" s="236"/>
    </row>
    <row r="625" spans="1:21" ht="21.95" customHeight="1" x14ac:dyDescent="0.2">
      <c r="A625" s="107" t="s">
        <v>76</v>
      </c>
      <c r="B625" s="168">
        <f>SUM(B620:B624)</f>
        <v>0</v>
      </c>
      <c r="C625" s="109">
        <f>SUM(C620:C624)</f>
        <v>0</v>
      </c>
      <c r="D625" s="236"/>
    </row>
    <row r="626" spans="1:21" ht="15" customHeight="1" x14ac:dyDescent="0.2">
      <c r="A626" s="235" t="s">
        <v>423</v>
      </c>
    </row>
    <row r="627" spans="1:21" s="52" customFormat="1" ht="30" customHeight="1" x14ac:dyDescent="0.2">
      <c r="A627" s="52" t="s">
        <v>468</v>
      </c>
      <c r="B627" s="498" t="s">
        <v>406</v>
      </c>
      <c r="C627" s="498"/>
      <c r="D627" s="498"/>
      <c r="E627" s="384"/>
      <c r="F627" s="384"/>
      <c r="G627" s="384"/>
      <c r="H627" s="389"/>
      <c r="I627" s="389"/>
      <c r="J627" s="389"/>
      <c r="K627" s="389"/>
      <c r="L627" s="389"/>
      <c r="M627" s="389"/>
      <c r="N627" s="389"/>
      <c r="O627" s="389"/>
      <c r="P627" s="389"/>
      <c r="Q627" s="389"/>
      <c r="R627" s="389"/>
      <c r="S627" s="389"/>
      <c r="T627" s="389"/>
      <c r="U627" s="389"/>
    </row>
    <row r="628" spans="1:21" ht="15" customHeight="1" x14ac:dyDescent="0.2">
      <c r="A628" s="52" t="s">
        <v>507</v>
      </c>
    </row>
    <row r="629" spans="1:21" s="382" customFormat="1" x14ac:dyDescent="0.2">
      <c r="A629" s="388"/>
      <c r="B629" s="388"/>
      <c r="C629" s="388"/>
      <c r="D629" s="388"/>
    </row>
    <row r="630" spans="1:21" ht="15" customHeight="1" x14ac:dyDescent="0.2">
      <c r="A630" s="489" t="s">
        <v>224</v>
      </c>
      <c r="B630" s="490"/>
      <c r="C630" s="490"/>
      <c r="D630" s="491"/>
    </row>
    <row r="631" spans="1:21" ht="15" customHeight="1" x14ac:dyDescent="0.2">
      <c r="A631" s="107" t="s">
        <v>10</v>
      </c>
      <c r="B631" s="492" t="s">
        <v>225</v>
      </c>
      <c r="C631" s="493"/>
      <c r="D631" s="103" t="s">
        <v>226</v>
      </c>
    </row>
    <row r="632" spans="1:21" ht="15" customHeight="1" x14ac:dyDescent="0.2">
      <c r="A632" s="352" t="s">
        <v>422</v>
      </c>
      <c r="B632" s="494"/>
      <c r="C632" s="495"/>
      <c r="D632" s="496" t="s">
        <v>227</v>
      </c>
    </row>
    <row r="633" spans="1:21" ht="24.95" customHeight="1" x14ac:dyDescent="0.2">
      <c r="A633" s="104" t="s">
        <v>467</v>
      </c>
      <c r="B633" s="105" t="s">
        <v>228</v>
      </c>
      <c r="C633" s="108" t="s">
        <v>229</v>
      </c>
      <c r="D633" s="497"/>
    </row>
    <row r="634" spans="1:21" ht="21.95" customHeight="1" x14ac:dyDescent="0.2">
      <c r="A634" s="187" t="s">
        <v>200</v>
      </c>
      <c r="B634" s="253"/>
      <c r="C634" s="285"/>
      <c r="D634" s="236"/>
    </row>
    <row r="635" spans="1:21" ht="21.95" customHeight="1" x14ac:dyDescent="0.2">
      <c r="A635" s="191" t="s">
        <v>431</v>
      </c>
      <c r="B635" s="373"/>
      <c r="C635" s="374"/>
      <c r="D635" s="236"/>
      <c r="E635" s="383"/>
    </row>
    <row r="636" spans="1:21" ht="21.95" customHeight="1" x14ac:dyDescent="0.2">
      <c r="A636" s="188" t="s">
        <v>201</v>
      </c>
      <c r="B636" s="255"/>
      <c r="C636" s="286"/>
      <c r="D636" s="236"/>
    </row>
    <row r="637" spans="1:21" ht="21.95" customHeight="1" x14ac:dyDescent="0.2">
      <c r="A637" s="191" t="s">
        <v>466</v>
      </c>
      <c r="B637" s="255"/>
      <c r="C637" s="286"/>
      <c r="D637" s="236"/>
    </row>
    <row r="638" spans="1:21" ht="21.95" customHeight="1" x14ac:dyDescent="0.2">
      <c r="A638" s="189" t="s">
        <v>233</v>
      </c>
      <c r="B638" s="254"/>
      <c r="C638" s="287"/>
      <c r="D638" s="236"/>
    </row>
    <row r="639" spans="1:21" ht="21.95" customHeight="1" x14ac:dyDescent="0.2">
      <c r="A639" s="107" t="s">
        <v>76</v>
      </c>
      <c r="B639" s="168">
        <f>SUM(B634:B638)</f>
        <v>0</v>
      </c>
      <c r="C639" s="109">
        <f>SUM(C634:C638)</f>
        <v>0</v>
      </c>
      <c r="D639" s="236"/>
    </row>
    <row r="640" spans="1:21" ht="15" customHeight="1" x14ac:dyDescent="0.2">
      <c r="A640" s="235" t="s">
        <v>423</v>
      </c>
    </row>
    <row r="641" spans="1:21" s="52" customFormat="1" ht="30" customHeight="1" x14ac:dyDescent="0.2">
      <c r="A641" s="52" t="s">
        <v>468</v>
      </c>
      <c r="B641" s="498" t="s">
        <v>406</v>
      </c>
      <c r="C641" s="498"/>
      <c r="D641" s="498"/>
      <c r="E641" s="384"/>
      <c r="F641" s="384"/>
      <c r="G641" s="384"/>
      <c r="H641" s="389"/>
      <c r="I641" s="389"/>
      <c r="J641" s="389"/>
      <c r="K641" s="389"/>
      <c r="L641" s="389"/>
      <c r="M641" s="389"/>
      <c r="N641" s="389"/>
      <c r="O641" s="389"/>
      <c r="P641" s="389"/>
      <c r="Q641" s="389"/>
      <c r="R641" s="389"/>
      <c r="S641" s="389"/>
      <c r="T641" s="389"/>
      <c r="U641" s="389"/>
    </row>
    <row r="642" spans="1:21" ht="15" customHeight="1" x14ac:dyDescent="0.2">
      <c r="A642" s="52" t="s">
        <v>507</v>
      </c>
    </row>
    <row r="643" spans="1:21" s="382" customFormat="1" x14ac:dyDescent="0.2">
      <c r="A643" s="388"/>
      <c r="B643" s="388"/>
      <c r="C643" s="388"/>
      <c r="D643" s="388"/>
    </row>
    <row r="644" spans="1:21" ht="15" customHeight="1" x14ac:dyDescent="0.2">
      <c r="A644" s="489" t="s">
        <v>224</v>
      </c>
      <c r="B644" s="490"/>
      <c r="C644" s="490"/>
      <c r="D644" s="491"/>
    </row>
    <row r="645" spans="1:21" ht="15" customHeight="1" x14ac:dyDescent="0.2">
      <c r="A645" s="107" t="s">
        <v>10</v>
      </c>
      <c r="B645" s="492" t="s">
        <v>225</v>
      </c>
      <c r="C645" s="493"/>
      <c r="D645" s="103" t="s">
        <v>226</v>
      </c>
    </row>
    <row r="646" spans="1:21" ht="15" customHeight="1" x14ac:dyDescent="0.2">
      <c r="A646" s="352" t="s">
        <v>422</v>
      </c>
      <c r="B646" s="494"/>
      <c r="C646" s="495"/>
      <c r="D646" s="496" t="s">
        <v>227</v>
      </c>
    </row>
    <row r="647" spans="1:21" ht="24.95" customHeight="1" x14ac:dyDescent="0.2">
      <c r="A647" s="104" t="s">
        <v>467</v>
      </c>
      <c r="B647" s="105" t="s">
        <v>228</v>
      </c>
      <c r="C647" s="108" t="s">
        <v>229</v>
      </c>
      <c r="D647" s="497"/>
    </row>
    <row r="648" spans="1:21" ht="21.95" customHeight="1" x14ac:dyDescent="0.2">
      <c r="A648" s="187" t="s">
        <v>200</v>
      </c>
      <c r="B648" s="253"/>
      <c r="C648" s="285"/>
      <c r="D648" s="236"/>
    </row>
    <row r="649" spans="1:21" ht="21.95" customHeight="1" x14ac:dyDescent="0.2">
      <c r="A649" s="191" t="s">
        <v>431</v>
      </c>
      <c r="B649" s="373"/>
      <c r="C649" s="374"/>
      <c r="D649" s="236"/>
      <c r="E649" s="383"/>
    </row>
    <row r="650" spans="1:21" ht="21.95" customHeight="1" x14ac:dyDescent="0.2">
      <c r="A650" s="188" t="s">
        <v>201</v>
      </c>
      <c r="B650" s="255"/>
      <c r="C650" s="286"/>
      <c r="D650" s="236"/>
    </row>
    <row r="651" spans="1:21" ht="21.95" customHeight="1" x14ac:dyDescent="0.2">
      <c r="A651" s="191" t="s">
        <v>466</v>
      </c>
      <c r="B651" s="255"/>
      <c r="C651" s="286"/>
      <c r="D651" s="236"/>
    </row>
    <row r="652" spans="1:21" ht="21.95" customHeight="1" x14ac:dyDescent="0.2">
      <c r="A652" s="189" t="s">
        <v>233</v>
      </c>
      <c r="B652" s="254"/>
      <c r="C652" s="287"/>
      <c r="D652" s="236"/>
    </row>
    <row r="653" spans="1:21" ht="21.95" customHeight="1" x14ac:dyDescent="0.2">
      <c r="A653" s="107" t="s">
        <v>76</v>
      </c>
      <c r="B653" s="168">
        <f>SUM(B648:B652)</f>
        <v>0</v>
      </c>
      <c r="C653" s="109">
        <f>SUM(C648:C652)</f>
        <v>0</v>
      </c>
      <c r="D653" s="236"/>
    </row>
    <row r="654" spans="1:21" ht="15" customHeight="1" x14ac:dyDescent="0.2">
      <c r="A654" s="235" t="s">
        <v>423</v>
      </c>
    </row>
    <row r="655" spans="1:21" s="52" customFormat="1" ht="30" customHeight="1" x14ac:dyDescent="0.2">
      <c r="A655" s="52" t="s">
        <v>468</v>
      </c>
      <c r="B655" s="498" t="s">
        <v>406</v>
      </c>
      <c r="C655" s="498"/>
      <c r="D655" s="498"/>
      <c r="E655" s="384"/>
      <c r="F655" s="384"/>
      <c r="G655" s="384"/>
      <c r="H655" s="389"/>
      <c r="I655" s="389"/>
      <c r="J655" s="389"/>
      <c r="K655" s="389"/>
      <c r="L655" s="389"/>
      <c r="M655" s="389"/>
      <c r="N655" s="389"/>
      <c r="O655" s="389"/>
      <c r="P655" s="389"/>
      <c r="Q655" s="389"/>
      <c r="R655" s="389"/>
      <c r="S655" s="389"/>
      <c r="T655" s="389"/>
      <c r="U655" s="389"/>
    </row>
    <row r="656" spans="1:21" ht="15" customHeight="1" x14ac:dyDescent="0.2">
      <c r="A656" s="52" t="s">
        <v>507</v>
      </c>
    </row>
    <row r="657" spans="1:21" s="382" customFormat="1" x14ac:dyDescent="0.2">
      <c r="A657" s="388"/>
      <c r="B657" s="388"/>
      <c r="C657" s="388"/>
      <c r="D657" s="388"/>
    </row>
    <row r="658" spans="1:21" ht="15" customHeight="1" x14ac:dyDescent="0.2">
      <c r="A658" s="489" t="s">
        <v>224</v>
      </c>
      <c r="B658" s="490"/>
      <c r="C658" s="490"/>
      <c r="D658" s="491"/>
    </row>
    <row r="659" spans="1:21" ht="15" customHeight="1" x14ac:dyDescent="0.2">
      <c r="A659" s="107" t="s">
        <v>10</v>
      </c>
      <c r="B659" s="492" t="s">
        <v>225</v>
      </c>
      <c r="C659" s="493"/>
      <c r="D659" s="103" t="s">
        <v>226</v>
      </c>
    </row>
    <row r="660" spans="1:21" ht="15" customHeight="1" x14ac:dyDescent="0.2">
      <c r="A660" s="352" t="s">
        <v>422</v>
      </c>
      <c r="B660" s="494"/>
      <c r="C660" s="495"/>
      <c r="D660" s="496" t="s">
        <v>227</v>
      </c>
    </row>
    <row r="661" spans="1:21" ht="24.95" customHeight="1" x14ac:dyDescent="0.2">
      <c r="A661" s="104" t="s">
        <v>467</v>
      </c>
      <c r="B661" s="105" t="s">
        <v>228</v>
      </c>
      <c r="C661" s="108" t="s">
        <v>229</v>
      </c>
      <c r="D661" s="497"/>
    </row>
    <row r="662" spans="1:21" ht="21.95" customHeight="1" x14ac:dyDescent="0.2">
      <c r="A662" s="187" t="s">
        <v>200</v>
      </c>
      <c r="B662" s="253"/>
      <c r="C662" s="285"/>
      <c r="D662" s="236"/>
    </row>
    <row r="663" spans="1:21" ht="21.95" customHeight="1" x14ac:dyDescent="0.2">
      <c r="A663" s="191" t="s">
        <v>431</v>
      </c>
      <c r="B663" s="373"/>
      <c r="C663" s="374"/>
      <c r="D663" s="236"/>
      <c r="E663" s="383"/>
    </row>
    <row r="664" spans="1:21" ht="21.95" customHeight="1" x14ac:dyDescent="0.2">
      <c r="A664" s="188" t="s">
        <v>201</v>
      </c>
      <c r="B664" s="255"/>
      <c r="C664" s="286"/>
      <c r="D664" s="236"/>
    </row>
    <row r="665" spans="1:21" ht="21.95" customHeight="1" x14ac:dyDescent="0.2">
      <c r="A665" s="191" t="s">
        <v>466</v>
      </c>
      <c r="B665" s="255"/>
      <c r="C665" s="286"/>
      <c r="D665" s="236"/>
    </row>
    <row r="666" spans="1:21" ht="21.95" customHeight="1" x14ac:dyDescent="0.2">
      <c r="A666" s="189" t="s">
        <v>233</v>
      </c>
      <c r="B666" s="254"/>
      <c r="C666" s="287"/>
      <c r="D666" s="236"/>
    </row>
    <row r="667" spans="1:21" ht="21.95" customHeight="1" x14ac:dyDescent="0.2">
      <c r="A667" s="107" t="s">
        <v>76</v>
      </c>
      <c r="B667" s="168">
        <f>SUM(B662:B666)</f>
        <v>0</v>
      </c>
      <c r="C667" s="109">
        <f>SUM(C662:C666)</f>
        <v>0</v>
      </c>
      <c r="D667" s="236"/>
    </row>
    <row r="668" spans="1:21" ht="15" customHeight="1" x14ac:dyDescent="0.2">
      <c r="A668" s="235" t="s">
        <v>423</v>
      </c>
    </row>
    <row r="669" spans="1:21" s="52" customFormat="1" ht="30" customHeight="1" x14ac:dyDescent="0.2">
      <c r="A669" s="52" t="s">
        <v>468</v>
      </c>
      <c r="B669" s="498" t="s">
        <v>406</v>
      </c>
      <c r="C669" s="498"/>
      <c r="D669" s="498"/>
      <c r="E669" s="384"/>
      <c r="F669" s="384"/>
      <c r="G669" s="384"/>
      <c r="H669" s="389"/>
      <c r="I669" s="389"/>
      <c r="J669" s="389"/>
      <c r="K669" s="389"/>
      <c r="L669" s="389"/>
      <c r="M669" s="389"/>
      <c r="N669" s="389"/>
      <c r="O669" s="389"/>
      <c r="P669" s="389"/>
      <c r="Q669" s="389"/>
      <c r="R669" s="389"/>
      <c r="S669" s="389"/>
      <c r="T669" s="389"/>
      <c r="U669" s="389"/>
    </row>
    <row r="670" spans="1:21" ht="15" customHeight="1" x14ac:dyDescent="0.2">
      <c r="A670" s="52" t="s">
        <v>507</v>
      </c>
    </row>
    <row r="671" spans="1:21" s="382" customFormat="1" x14ac:dyDescent="0.2">
      <c r="A671" s="388"/>
      <c r="B671" s="388"/>
      <c r="C671" s="388"/>
      <c r="D671" s="388"/>
    </row>
    <row r="672" spans="1:21" ht="15" customHeight="1" x14ac:dyDescent="0.2">
      <c r="A672" s="489" t="s">
        <v>224</v>
      </c>
      <c r="B672" s="490"/>
      <c r="C672" s="490"/>
      <c r="D672" s="491"/>
    </row>
    <row r="673" spans="1:21" ht="15" customHeight="1" x14ac:dyDescent="0.2">
      <c r="A673" s="107" t="s">
        <v>10</v>
      </c>
      <c r="B673" s="492" t="s">
        <v>225</v>
      </c>
      <c r="C673" s="493"/>
      <c r="D673" s="103" t="s">
        <v>226</v>
      </c>
    </row>
    <row r="674" spans="1:21" ht="15" customHeight="1" x14ac:dyDescent="0.2">
      <c r="A674" s="352" t="s">
        <v>422</v>
      </c>
      <c r="B674" s="494"/>
      <c r="C674" s="495"/>
      <c r="D674" s="496" t="s">
        <v>227</v>
      </c>
    </row>
    <row r="675" spans="1:21" ht="24.95" customHeight="1" x14ac:dyDescent="0.2">
      <c r="A675" s="104" t="s">
        <v>467</v>
      </c>
      <c r="B675" s="105" t="s">
        <v>228</v>
      </c>
      <c r="C675" s="108" t="s">
        <v>229</v>
      </c>
      <c r="D675" s="497"/>
    </row>
    <row r="676" spans="1:21" ht="21.95" customHeight="1" x14ac:dyDescent="0.2">
      <c r="A676" s="187" t="s">
        <v>200</v>
      </c>
      <c r="B676" s="253"/>
      <c r="C676" s="285"/>
      <c r="D676" s="236"/>
    </row>
    <row r="677" spans="1:21" ht="21.95" customHeight="1" x14ac:dyDescent="0.2">
      <c r="A677" s="191" t="s">
        <v>431</v>
      </c>
      <c r="B677" s="373"/>
      <c r="C677" s="374"/>
      <c r="D677" s="236"/>
      <c r="E677" s="383"/>
    </row>
    <row r="678" spans="1:21" ht="21.95" customHeight="1" x14ac:dyDescent="0.2">
      <c r="A678" s="188" t="s">
        <v>201</v>
      </c>
      <c r="B678" s="255"/>
      <c r="C678" s="286"/>
      <c r="D678" s="236"/>
    </row>
    <row r="679" spans="1:21" ht="21.95" customHeight="1" x14ac:dyDescent="0.2">
      <c r="A679" s="191" t="s">
        <v>466</v>
      </c>
      <c r="B679" s="255"/>
      <c r="C679" s="286"/>
      <c r="D679" s="236"/>
    </row>
    <row r="680" spans="1:21" ht="21.95" customHeight="1" x14ac:dyDescent="0.2">
      <c r="A680" s="189" t="s">
        <v>233</v>
      </c>
      <c r="B680" s="254"/>
      <c r="C680" s="287"/>
      <c r="D680" s="236"/>
    </row>
    <row r="681" spans="1:21" ht="21.95" customHeight="1" x14ac:dyDescent="0.2">
      <c r="A681" s="107" t="s">
        <v>76</v>
      </c>
      <c r="B681" s="168">
        <f>SUM(B676:B680)</f>
        <v>0</v>
      </c>
      <c r="C681" s="109">
        <f>SUM(C676:C680)</f>
        <v>0</v>
      </c>
      <c r="D681" s="236"/>
    </row>
    <row r="682" spans="1:21" ht="15" customHeight="1" x14ac:dyDescent="0.2">
      <c r="A682" s="235" t="s">
        <v>423</v>
      </c>
    </row>
    <row r="683" spans="1:21" s="52" customFormat="1" ht="30" customHeight="1" x14ac:dyDescent="0.2">
      <c r="A683" s="52" t="s">
        <v>468</v>
      </c>
      <c r="B683" s="498" t="s">
        <v>406</v>
      </c>
      <c r="C683" s="498"/>
      <c r="D683" s="498"/>
      <c r="E683" s="384"/>
      <c r="F683" s="384"/>
      <c r="G683" s="384"/>
      <c r="H683" s="389"/>
      <c r="I683" s="389"/>
      <c r="J683" s="389"/>
      <c r="K683" s="389"/>
      <c r="L683" s="389"/>
      <c r="M683" s="389"/>
      <c r="N683" s="389"/>
      <c r="O683" s="389"/>
      <c r="P683" s="389"/>
      <c r="Q683" s="389"/>
      <c r="R683" s="389"/>
      <c r="S683" s="389"/>
      <c r="T683" s="389"/>
      <c r="U683" s="389"/>
    </row>
    <row r="684" spans="1:21" ht="15" customHeight="1" x14ac:dyDescent="0.2">
      <c r="A684" s="52" t="s">
        <v>507</v>
      </c>
    </row>
    <row r="686" spans="1:21" ht="15" customHeight="1" x14ac:dyDescent="0.2">
      <c r="A686" s="489" t="s">
        <v>224</v>
      </c>
      <c r="B686" s="490"/>
      <c r="C686" s="490"/>
      <c r="D686" s="491"/>
    </row>
    <row r="687" spans="1:21" ht="15" customHeight="1" x14ac:dyDescent="0.2">
      <c r="A687" s="107" t="s">
        <v>10</v>
      </c>
      <c r="B687" s="492" t="s">
        <v>225</v>
      </c>
      <c r="C687" s="493"/>
      <c r="D687" s="103" t="s">
        <v>226</v>
      </c>
    </row>
    <row r="688" spans="1:21" ht="15" customHeight="1" x14ac:dyDescent="0.2">
      <c r="A688" s="352" t="s">
        <v>422</v>
      </c>
      <c r="B688" s="494"/>
      <c r="C688" s="495"/>
      <c r="D688" s="496" t="s">
        <v>227</v>
      </c>
    </row>
    <row r="689" spans="1:21" ht="24.95" customHeight="1" x14ac:dyDescent="0.2">
      <c r="A689" s="104" t="s">
        <v>467</v>
      </c>
      <c r="B689" s="105" t="s">
        <v>228</v>
      </c>
      <c r="C689" s="108" t="s">
        <v>229</v>
      </c>
      <c r="D689" s="497"/>
    </row>
    <row r="690" spans="1:21" ht="21.95" customHeight="1" x14ac:dyDescent="0.2">
      <c r="A690" s="187" t="s">
        <v>200</v>
      </c>
      <c r="B690" s="253"/>
      <c r="C690" s="285"/>
      <c r="D690" s="236"/>
    </row>
    <row r="691" spans="1:21" ht="21.95" customHeight="1" x14ac:dyDescent="0.2">
      <c r="A691" s="191" t="s">
        <v>431</v>
      </c>
      <c r="B691" s="373"/>
      <c r="C691" s="374"/>
      <c r="D691" s="236"/>
      <c r="E691" s="383"/>
    </row>
    <row r="692" spans="1:21" ht="21.95" customHeight="1" x14ac:dyDescent="0.2">
      <c r="A692" s="188" t="s">
        <v>201</v>
      </c>
      <c r="B692" s="255"/>
      <c r="C692" s="286"/>
      <c r="D692" s="236"/>
    </row>
    <row r="693" spans="1:21" ht="21.95" customHeight="1" x14ac:dyDescent="0.2">
      <c r="A693" s="191" t="s">
        <v>466</v>
      </c>
      <c r="B693" s="255"/>
      <c r="C693" s="286"/>
      <c r="D693" s="236"/>
    </row>
    <row r="694" spans="1:21" ht="21.95" customHeight="1" x14ac:dyDescent="0.2">
      <c r="A694" s="189" t="s">
        <v>233</v>
      </c>
      <c r="B694" s="254"/>
      <c r="C694" s="287"/>
      <c r="D694" s="236"/>
    </row>
    <row r="695" spans="1:21" ht="21.95" customHeight="1" x14ac:dyDescent="0.2">
      <c r="A695" s="107" t="s">
        <v>76</v>
      </c>
      <c r="B695" s="168">
        <f>SUM(B690:B694)</f>
        <v>0</v>
      </c>
      <c r="C695" s="109">
        <f>SUM(C690:C694)</f>
        <v>0</v>
      </c>
      <c r="D695" s="236"/>
    </row>
    <row r="696" spans="1:21" ht="15" customHeight="1" x14ac:dyDescent="0.2">
      <c r="A696" s="235" t="s">
        <v>423</v>
      </c>
    </row>
    <row r="697" spans="1:21" s="52" customFormat="1" ht="30" customHeight="1" x14ac:dyDescent="0.2">
      <c r="A697" s="52" t="s">
        <v>468</v>
      </c>
      <c r="B697" s="498" t="s">
        <v>406</v>
      </c>
      <c r="C697" s="498"/>
      <c r="D697" s="498"/>
      <c r="E697" s="384"/>
      <c r="F697" s="384"/>
      <c r="G697" s="384"/>
      <c r="H697" s="389"/>
      <c r="I697" s="389"/>
      <c r="J697" s="389"/>
      <c r="K697" s="389"/>
      <c r="L697" s="389"/>
      <c r="M697" s="389"/>
      <c r="N697" s="389"/>
      <c r="O697" s="389"/>
      <c r="P697" s="389"/>
      <c r="Q697" s="389"/>
      <c r="R697" s="389"/>
      <c r="S697" s="389"/>
      <c r="T697" s="389"/>
      <c r="U697" s="389"/>
    </row>
    <row r="698" spans="1:21" ht="15" customHeight="1" x14ac:dyDescent="0.2">
      <c r="A698" s="52" t="s">
        <v>507</v>
      </c>
    </row>
    <row r="700" spans="1:21" ht="15" customHeight="1" x14ac:dyDescent="0.2">
      <c r="A700" s="489" t="s">
        <v>224</v>
      </c>
      <c r="B700" s="490"/>
      <c r="C700" s="490"/>
      <c r="D700" s="491"/>
    </row>
    <row r="701" spans="1:21" ht="15" customHeight="1" x14ac:dyDescent="0.2">
      <c r="A701" s="107" t="s">
        <v>10</v>
      </c>
      <c r="B701" s="492" t="s">
        <v>225</v>
      </c>
      <c r="C701" s="493"/>
      <c r="D701" s="103" t="s">
        <v>226</v>
      </c>
    </row>
    <row r="702" spans="1:21" ht="15" customHeight="1" x14ac:dyDescent="0.2">
      <c r="A702" s="352" t="s">
        <v>422</v>
      </c>
      <c r="B702" s="494"/>
      <c r="C702" s="495"/>
      <c r="D702" s="496" t="s">
        <v>227</v>
      </c>
    </row>
    <row r="703" spans="1:21" ht="24.95" customHeight="1" x14ac:dyDescent="0.2">
      <c r="A703" s="104" t="s">
        <v>467</v>
      </c>
      <c r="B703" s="105" t="s">
        <v>228</v>
      </c>
      <c r="C703" s="108" t="s">
        <v>229</v>
      </c>
      <c r="D703" s="497"/>
    </row>
    <row r="704" spans="1:21" ht="21.95" customHeight="1" x14ac:dyDescent="0.2">
      <c r="A704" s="187" t="s">
        <v>200</v>
      </c>
      <c r="B704" s="253"/>
      <c r="C704" s="285"/>
      <c r="D704" s="236"/>
    </row>
    <row r="705" spans="1:21" ht="21.95" customHeight="1" x14ac:dyDescent="0.2">
      <c r="A705" s="191" t="s">
        <v>431</v>
      </c>
      <c r="B705" s="373"/>
      <c r="C705" s="374"/>
      <c r="D705" s="236"/>
      <c r="E705" s="383"/>
    </row>
    <row r="706" spans="1:21" ht="21.95" customHeight="1" x14ac:dyDescent="0.2">
      <c r="A706" s="188" t="s">
        <v>201</v>
      </c>
      <c r="B706" s="255"/>
      <c r="C706" s="286"/>
      <c r="D706" s="236"/>
    </row>
    <row r="707" spans="1:21" ht="21.95" customHeight="1" x14ac:dyDescent="0.2">
      <c r="A707" s="191" t="s">
        <v>466</v>
      </c>
      <c r="B707" s="255"/>
      <c r="C707" s="286"/>
      <c r="D707" s="236"/>
    </row>
    <row r="708" spans="1:21" ht="21.95" customHeight="1" x14ac:dyDescent="0.2">
      <c r="A708" s="189" t="s">
        <v>233</v>
      </c>
      <c r="B708" s="254"/>
      <c r="C708" s="287"/>
      <c r="D708" s="236"/>
    </row>
    <row r="709" spans="1:21" ht="21.95" customHeight="1" x14ac:dyDescent="0.2">
      <c r="A709" s="107" t="s">
        <v>76</v>
      </c>
      <c r="B709" s="168">
        <f>SUM(B704:B708)</f>
        <v>0</v>
      </c>
      <c r="C709" s="109">
        <f>SUM(C704:C708)</f>
        <v>0</v>
      </c>
      <c r="D709" s="236"/>
    </row>
    <row r="710" spans="1:21" ht="15" customHeight="1" x14ac:dyDescent="0.2">
      <c r="A710" s="235" t="s">
        <v>423</v>
      </c>
    </row>
    <row r="711" spans="1:21" s="52" customFormat="1" ht="30" customHeight="1" x14ac:dyDescent="0.2">
      <c r="A711" s="52" t="s">
        <v>468</v>
      </c>
      <c r="B711" s="498" t="s">
        <v>406</v>
      </c>
      <c r="C711" s="498"/>
      <c r="D711" s="498"/>
      <c r="E711" s="384"/>
      <c r="F711" s="384"/>
      <c r="G711" s="384"/>
      <c r="H711" s="389"/>
      <c r="I711" s="389"/>
      <c r="J711" s="389"/>
      <c r="K711" s="389"/>
      <c r="L711" s="389"/>
      <c r="M711" s="389"/>
      <c r="N711" s="389"/>
      <c r="O711" s="389"/>
      <c r="P711" s="389"/>
      <c r="Q711" s="389"/>
      <c r="R711" s="389"/>
      <c r="S711" s="389"/>
      <c r="T711" s="389"/>
      <c r="U711" s="389"/>
    </row>
    <row r="712" spans="1:21" ht="15" customHeight="1" x14ac:dyDescent="0.2">
      <c r="A712" s="52" t="s">
        <v>507</v>
      </c>
    </row>
    <row r="714" spans="1:21" ht="15" customHeight="1" x14ac:dyDescent="0.2">
      <c r="A714" s="489" t="s">
        <v>224</v>
      </c>
      <c r="B714" s="490"/>
      <c r="C714" s="490"/>
      <c r="D714" s="491"/>
    </row>
    <row r="715" spans="1:21" ht="15" customHeight="1" x14ac:dyDescent="0.2">
      <c r="A715" s="107" t="s">
        <v>10</v>
      </c>
      <c r="B715" s="492" t="s">
        <v>225</v>
      </c>
      <c r="C715" s="493"/>
      <c r="D715" s="103" t="s">
        <v>226</v>
      </c>
    </row>
    <row r="716" spans="1:21" ht="15" customHeight="1" x14ac:dyDescent="0.2">
      <c r="A716" s="352" t="s">
        <v>422</v>
      </c>
      <c r="B716" s="494"/>
      <c r="C716" s="495"/>
      <c r="D716" s="496" t="s">
        <v>227</v>
      </c>
    </row>
    <row r="717" spans="1:21" ht="24.95" customHeight="1" x14ac:dyDescent="0.2">
      <c r="A717" s="104" t="s">
        <v>467</v>
      </c>
      <c r="B717" s="105" t="s">
        <v>228</v>
      </c>
      <c r="C717" s="108" t="s">
        <v>229</v>
      </c>
      <c r="D717" s="497"/>
    </row>
    <row r="718" spans="1:21" ht="21.95" customHeight="1" x14ac:dyDescent="0.2">
      <c r="A718" s="187" t="s">
        <v>200</v>
      </c>
      <c r="B718" s="253"/>
      <c r="C718" s="285"/>
      <c r="D718" s="236"/>
    </row>
    <row r="719" spans="1:21" ht="21.95" customHeight="1" x14ac:dyDescent="0.2">
      <c r="A719" s="191" t="s">
        <v>431</v>
      </c>
      <c r="B719" s="373"/>
      <c r="C719" s="374"/>
      <c r="D719" s="236"/>
      <c r="E719" s="383"/>
    </row>
    <row r="720" spans="1:21" ht="21.95" customHeight="1" x14ac:dyDescent="0.2">
      <c r="A720" s="188" t="s">
        <v>201</v>
      </c>
      <c r="B720" s="255"/>
      <c r="C720" s="286"/>
      <c r="D720" s="236"/>
    </row>
    <row r="721" spans="1:21" ht="21.95" customHeight="1" x14ac:dyDescent="0.2">
      <c r="A721" s="191" t="s">
        <v>466</v>
      </c>
      <c r="B721" s="255"/>
      <c r="C721" s="286"/>
      <c r="D721" s="236"/>
    </row>
    <row r="722" spans="1:21" ht="21.95" customHeight="1" x14ac:dyDescent="0.2">
      <c r="A722" s="189" t="s">
        <v>233</v>
      </c>
      <c r="B722" s="254"/>
      <c r="C722" s="287"/>
      <c r="D722" s="236"/>
    </row>
    <row r="723" spans="1:21" ht="21.95" customHeight="1" x14ac:dyDescent="0.2">
      <c r="A723" s="107" t="s">
        <v>76</v>
      </c>
      <c r="B723" s="168">
        <f>SUM(B718:B722)</f>
        <v>0</v>
      </c>
      <c r="C723" s="109">
        <f>SUM(C718:C722)</f>
        <v>0</v>
      </c>
      <c r="D723" s="236"/>
    </row>
    <row r="724" spans="1:21" ht="15" customHeight="1" x14ac:dyDescent="0.2">
      <c r="A724" s="235" t="s">
        <v>423</v>
      </c>
    </row>
    <row r="725" spans="1:21" s="52" customFormat="1" ht="30" customHeight="1" x14ac:dyDescent="0.2">
      <c r="A725" s="52" t="s">
        <v>468</v>
      </c>
      <c r="B725" s="498" t="s">
        <v>406</v>
      </c>
      <c r="C725" s="498"/>
      <c r="D725" s="498"/>
      <c r="E725" s="384"/>
      <c r="F725" s="384"/>
      <c r="G725" s="384"/>
      <c r="H725" s="389"/>
      <c r="I725" s="389"/>
      <c r="J725" s="389"/>
      <c r="K725" s="389"/>
      <c r="L725" s="389"/>
      <c r="M725" s="389"/>
      <c r="N725" s="389"/>
      <c r="O725" s="389"/>
      <c r="P725" s="389"/>
      <c r="Q725" s="389"/>
      <c r="R725" s="389"/>
      <c r="S725" s="389"/>
      <c r="T725" s="389"/>
      <c r="U725" s="389"/>
    </row>
    <row r="726" spans="1:21" ht="15" customHeight="1" x14ac:dyDescent="0.2">
      <c r="A726" s="52" t="s">
        <v>507</v>
      </c>
    </row>
    <row r="728" spans="1:21" ht="15" customHeight="1" x14ac:dyDescent="0.2">
      <c r="A728" s="489" t="s">
        <v>224</v>
      </c>
      <c r="B728" s="490"/>
      <c r="C728" s="490"/>
      <c r="D728" s="491"/>
    </row>
    <row r="729" spans="1:21" ht="15" customHeight="1" x14ac:dyDescent="0.2">
      <c r="A729" s="107" t="s">
        <v>10</v>
      </c>
      <c r="B729" s="492" t="s">
        <v>225</v>
      </c>
      <c r="C729" s="493"/>
      <c r="D729" s="103" t="s">
        <v>226</v>
      </c>
    </row>
    <row r="730" spans="1:21" ht="15" customHeight="1" x14ac:dyDescent="0.2">
      <c r="A730" s="352" t="s">
        <v>422</v>
      </c>
      <c r="B730" s="494"/>
      <c r="C730" s="495"/>
      <c r="D730" s="496" t="s">
        <v>227</v>
      </c>
    </row>
    <row r="731" spans="1:21" ht="24.95" customHeight="1" x14ac:dyDescent="0.2">
      <c r="A731" s="104" t="s">
        <v>467</v>
      </c>
      <c r="B731" s="105" t="s">
        <v>228</v>
      </c>
      <c r="C731" s="108" t="s">
        <v>229</v>
      </c>
      <c r="D731" s="497"/>
    </row>
    <row r="732" spans="1:21" ht="21.95" customHeight="1" x14ac:dyDescent="0.2">
      <c r="A732" s="187" t="s">
        <v>200</v>
      </c>
      <c r="B732" s="253"/>
      <c r="C732" s="285"/>
      <c r="D732" s="236"/>
    </row>
    <row r="733" spans="1:21" ht="21.95" customHeight="1" x14ac:dyDescent="0.2">
      <c r="A733" s="191" t="s">
        <v>431</v>
      </c>
      <c r="B733" s="373"/>
      <c r="C733" s="374"/>
      <c r="D733" s="236"/>
      <c r="E733" s="383"/>
    </row>
    <row r="734" spans="1:21" ht="21.95" customHeight="1" x14ac:dyDescent="0.2">
      <c r="A734" s="188" t="s">
        <v>201</v>
      </c>
      <c r="B734" s="255"/>
      <c r="C734" s="286"/>
      <c r="D734" s="236"/>
    </row>
    <row r="735" spans="1:21" ht="21.95" customHeight="1" x14ac:dyDescent="0.2">
      <c r="A735" s="191" t="s">
        <v>466</v>
      </c>
      <c r="B735" s="255"/>
      <c r="C735" s="286"/>
      <c r="D735" s="236"/>
    </row>
    <row r="736" spans="1:21" ht="21.95" customHeight="1" x14ac:dyDescent="0.2">
      <c r="A736" s="189" t="s">
        <v>233</v>
      </c>
      <c r="B736" s="254"/>
      <c r="C736" s="287"/>
      <c r="D736" s="236"/>
    </row>
    <row r="737" spans="1:21" ht="21.95" customHeight="1" x14ac:dyDescent="0.2">
      <c r="A737" s="107" t="s">
        <v>76</v>
      </c>
      <c r="B737" s="168">
        <f>SUM(B732:B736)</f>
        <v>0</v>
      </c>
      <c r="C737" s="109">
        <f>SUM(C732:C736)</f>
        <v>0</v>
      </c>
      <c r="D737" s="236"/>
    </row>
    <row r="738" spans="1:21" ht="15" customHeight="1" x14ac:dyDescent="0.2">
      <c r="A738" s="235" t="s">
        <v>423</v>
      </c>
    </row>
    <row r="739" spans="1:21" s="52" customFormat="1" ht="30" customHeight="1" x14ac:dyDescent="0.2">
      <c r="A739" s="52" t="s">
        <v>468</v>
      </c>
      <c r="B739" s="498" t="s">
        <v>406</v>
      </c>
      <c r="C739" s="498"/>
      <c r="D739" s="498"/>
      <c r="E739" s="384"/>
      <c r="F739" s="384"/>
      <c r="G739" s="384"/>
      <c r="H739" s="389"/>
      <c r="I739" s="389"/>
      <c r="J739" s="389"/>
      <c r="K739" s="389"/>
      <c r="L739" s="389"/>
      <c r="M739" s="389"/>
      <c r="N739" s="389"/>
      <c r="O739" s="389"/>
      <c r="P739" s="389"/>
      <c r="Q739" s="389"/>
      <c r="R739" s="389"/>
      <c r="S739" s="389"/>
      <c r="T739" s="389"/>
      <c r="U739" s="389"/>
    </row>
    <row r="740" spans="1:21" ht="15" customHeight="1" x14ac:dyDescent="0.2">
      <c r="A740" s="52" t="s">
        <v>507</v>
      </c>
    </row>
    <row r="742" spans="1:21" ht="15" customHeight="1" x14ac:dyDescent="0.2">
      <c r="A742" s="489" t="s">
        <v>224</v>
      </c>
      <c r="B742" s="490"/>
      <c r="C742" s="490"/>
      <c r="D742" s="491"/>
    </row>
    <row r="743" spans="1:21" ht="15" customHeight="1" x14ac:dyDescent="0.2">
      <c r="A743" s="107" t="s">
        <v>10</v>
      </c>
      <c r="B743" s="492" t="s">
        <v>225</v>
      </c>
      <c r="C743" s="493"/>
      <c r="D743" s="103" t="s">
        <v>226</v>
      </c>
    </row>
    <row r="744" spans="1:21" ht="15" customHeight="1" x14ac:dyDescent="0.2">
      <c r="A744" s="352" t="s">
        <v>422</v>
      </c>
      <c r="B744" s="494"/>
      <c r="C744" s="495"/>
      <c r="D744" s="496" t="s">
        <v>227</v>
      </c>
    </row>
    <row r="745" spans="1:21" ht="24.95" customHeight="1" x14ac:dyDescent="0.2">
      <c r="A745" s="104" t="s">
        <v>467</v>
      </c>
      <c r="B745" s="105" t="s">
        <v>228</v>
      </c>
      <c r="C745" s="108" t="s">
        <v>229</v>
      </c>
      <c r="D745" s="497"/>
    </row>
    <row r="746" spans="1:21" ht="21.95" customHeight="1" x14ac:dyDescent="0.2">
      <c r="A746" s="187" t="s">
        <v>200</v>
      </c>
      <c r="B746" s="253"/>
      <c r="C746" s="285"/>
      <c r="D746" s="236"/>
    </row>
    <row r="747" spans="1:21" ht="21.95" customHeight="1" x14ac:dyDescent="0.2">
      <c r="A747" s="191" t="s">
        <v>431</v>
      </c>
      <c r="B747" s="373"/>
      <c r="C747" s="374"/>
      <c r="D747" s="236"/>
      <c r="E747" s="383"/>
    </row>
    <row r="748" spans="1:21" ht="21.95" customHeight="1" x14ac:dyDescent="0.2">
      <c r="A748" s="188" t="s">
        <v>201</v>
      </c>
      <c r="B748" s="255"/>
      <c r="C748" s="286"/>
      <c r="D748" s="236"/>
    </row>
    <row r="749" spans="1:21" ht="21.95" customHeight="1" x14ac:dyDescent="0.2">
      <c r="A749" s="191" t="s">
        <v>466</v>
      </c>
      <c r="B749" s="255"/>
      <c r="C749" s="286"/>
      <c r="D749" s="236"/>
    </row>
    <row r="750" spans="1:21" ht="21.95" customHeight="1" x14ac:dyDescent="0.2">
      <c r="A750" s="189" t="s">
        <v>233</v>
      </c>
      <c r="B750" s="254"/>
      <c r="C750" s="287"/>
      <c r="D750" s="236"/>
    </row>
    <row r="751" spans="1:21" ht="21.95" customHeight="1" x14ac:dyDescent="0.2">
      <c r="A751" s="107" t="s">
        <v>76</v>
      </c>
      <c r="B751" s="168">
        <f>SUM(B746:B750)</f>
        <v>0</v>
      </c>
      <c r="C751" s="109">
        <f>SUM(C746:C750)</f>
        <v>0</v>
      </c>
      <c r="D751" s="236"/>
    </row>
    <row r="752" spans="1:21" ht="15" customHeight="1" x14ac:dyDescent="0.2">
      <c r="A752" s="235" t="s">
        <v>423</v>
      </c>
    </row>
    <row r="753" spans="1:21" s="52" customFormat="1" ht="30" customHeight="1" x14ac:dyDescent="0.2">
      <c r="A753" s="52" t="s">
        <v>468</v>
      </c>
      <c r="B753" s="498" t="s">
        <v>406</v>
      </c>
      <c r="C753" s="498"/>
      <c r="D753" s="498"/>
      <c r="E753" s="384"/>
      <c r="F753" s="384"/>
      <c r="G753" s="384"/>
      <c r="H753" s="389"/>
      <c r="I753" s="389"/>
      <c r="J753" s="389"/>
      <c r="K753" s="389"/>
      <c r="L753" s="389"/>
      <c r="M753" s="389"/>
      <c r="N753" s="389"/>
      <c r="O753" s="389"/>
      <c r="P753" s="389"/>
      <c r="Q753" s="389"/>
      <c r="R753" s="389"/>
      <c r="S753" s="389"/>
      <c r="T753" s="389"/>
      <c r="U753" s="389"/>
    </row>
    <row r="754" spans="1:21" ht="15" customHeight="1" x14ac:dyDescent="0.2">
      <c r="A754" s="52" t="s">
        <v>507</v>
      </c>
    </row>
    <row r="756" spans="1:21" ht="15" customHeight="1" x14ac:dyDescent="0.2">
      <c r="A756" s="489" t="s">
        <v>224</v>
      </c>
      <c r="B756" s="490"/>
      <c r="C756" s="490"/>
      <c r="D756" s="491"/>
    </row>
    <row r="757" spans="1:21" ht="15" customHeight="1" x14ac:dyDescent="0.2">
      <c r="A757" s="107" t="s">
        <v>10</v>
      </c>
      <c r="B757" s="492" t="s">
        <v>225</v>
      </c>
      <c r="C757" s="493"/>
      <c r="D757" s="103" t="s">
        <v>226</v>
      </c>
    </row>
    <row r="758" spans="1:21" ht="15" customHeight="1" x14ac:dyDescent="0.2">
      <c r="A758" s="352" t="s">
        <v>422</v>
      </c>
      <c r="B758" s="494"/>
      <c r="C758" s="495"/>
      <c r="D758" s="496" t="s">
        <v>227</v>
      </c>
    </row>
    <row r="759" spans="1:21" ht="24.95" customHeight="1" x14ac:dyDescent="0.2">
      <c r="A759" s="104" t="s">
        <v>467</v>
      </c>
      <c r="B759" s="105" t="s">
        <v>228</v>
      </c>
      <c r="C759" s="108" t="s">
        <v>229</v>
      </c>
      <c r="D759" s="497"/>
    </row>
    <row r="760" spans="1:21" ht="21.95" customHeight="1" x14ac:dyDescent="0.2">
      <c r="A760" s="187" t="s">
        <v>200</v>
      </c>
      <c r="B760" s="253"/>
      <c r="C760" s="285"/>
      <c r="D760" s="236"/>
    </row>
    <row r="761" spans="1:21" ht="21.95" customHeight="1" x14ac:dyDescent="0.2">
      <c r="A761" s="191" t="s">
        <v>431</v>
      </c>
      <c r="B761" s="373"/>
      <c r="C761" s="374"/>
      <c r="D761" s="236"/>
      <c r="E761" s="383"/>
    </row>
    <row r="762" spans="1:21" ht="21.95" customHeight="1" x14ac:dyDescent="0.2">
      <c r="A762" s="188" t="s">
        <v>201</v>
      </c>
      <c r="B762" s="255"/>
      <c r="C762" s="286"/>
      <c r="D762" s="236"/>
    </row>
    <row r="763" spans="1:21" ht="21.95" customHeight="1" x14ac:dyDescent="0.2">
      <c r="A763" s="191" t="s">
        <v>466</v>
      </c>
      <c r="B763" s="255"/>
      <c r="C763" s="286"/>
      <c r="D763" s="236"/>
    </row>
    <row r="764" spans="1:21" ht="21.95" customHeight="1" x14ac:dyDescent="0.2">
      <c r="A764" s="189" t="s">
        <v>233</v>
      </c>
      <c r="B764" s="254"/>
      <c r="C764" s="287"/>
      <c r="D764" s="236"/>
    </row>
    <row r="765" spans="1:21" ht="21.95" customHeight="1" x14ac:dyDescent="0.2">
      <c r="A765" s="107" t="s">
        <v>76</v>
      </c>
      <c r="B765" s="168">
        <f>SUM(B760:B764)</f>
        <v>0</v>
      </c>
      <c r="C765" s="109">
        <f>SUM(C760:C764)</f>
        <v>0</v>
      </c>
      <c r="D765" s="236"/>
    </row>
    <row r="766" spans="1:21" ht="15" customHeight="1" x14ac:dyDescent="0.2">
      <c r="A766" s="235" t="s">
        <v>423</v>
      </c>
    </row>
    <row r="767" spans="1:21" s="52" customFormat="1" ht="30" customHeight="1" x14ac:dyDescent="0.2">
      <c r="A767" s="52" t="s">
        <v>468</v>
      </c>
      <c r="B767" s="498" t="s">
        <v>406</v>
      </c>
      <c r="C767" s="498"/>
      <c r="D767" s="498"/>
      <c r="E767" s="384"/>
      <c r="F767" s="384"/>
      <c r="G767" s="384"/>
      <c r="H767" s="389"/>
      <c r="I767" s="389"/>
      <c r="J767" s="389"/>
      <c r="K767" s="389"/>
      <c r="L767" s="389"/>
      <c r="M767" s="389"/>
      <c r="N767" s="389"/>
      <c r="O767" s="389"/>
      <c r="P767" s="389"/>
      <c r="Q767" s="389"/>
      <c r="R767" s="389"/>
      <c r="S767" s="389"/>
      <c r="T767" s="389"/>
      <c r="U767" s="389"/>
    </row>
    <row r="768" spans="1:21" ht="15" customHeight="1" x14ac:dyDescent="0.2">
      <c r="A768" s="52" t="s">
        <v>507</v>
      </c>
    </row>
    <row r="770" spans="1:21" ht="15" customHeight="1" x14ac:dyDescent="0.2">
      <c r="A770" s="489" t="s">
        <v>224</v>
      </c>
      <c r="B770" s="490"/>
      <c r="C770" s="490"/>
      <c r="D770" s="491"/>
    </row>
    <row r="771" spans="1:21" ht="15" customHeight="1" x14ac:dyDescent="0.2">
      <c r="A771" s="107" t="s">
        <v>10</v>
      </c>
      <c r="B771" s="492" t="s">
        <v>225</v>
      </c>
      <c r="C771" s="493"/>
      <c r="D771" s="103" t="s">
        <v>226</v>
      </c>
    </row>
    <row r="772" spans="1:21" ht="15" customHeight="1" x14ac:dyDescent="0.2">
      <c r="A772" s="352" t="s">
        <v>422</v>
      </c>
      <c r="B772" s="494"/>
      <c r="C772" s="495"/>
      <c r="D772" s="496" t="s">
        <v>227</v>
      </c>
    </row>
    <row r="773" spans="1:21" ht="24.95" customHeight="1" x14ac:dyDescent="0.2">
      <c r="A773" s="104" t="s">
        <v>467</v>
      </c>
      <c r="B773" s="105" t="s">
        <v>228</v>
      </c>
      <c r="C773" s="108" t="s">
        <v>229</v>
      </c>
      <c r="D773" s="497"/>
    </row>
    <row r="774" spans="1:21" ht="21.95" customHeight="1" x14ac:dyDescent="0.2">
      <c r="A774" s="187" t="s">
        <v>200</v>
      </c>
      <c r="B774" s="253"/>
      <c r="C774" s="285"/>
      <c r="D774" s="236"/>
    </row>
    <row r="775" spans="1:21" ht="21.95" customHeight="1" x14ac:dyDescent="0.2">
      <c r="A775" s="191" t="s">
        <v>431</v>
      </c>
      <c r="B775" s="373"/>
      <c r="C775" s="374"/>
      <c r="D775" s="236"/>
      <c r="E775" s="383"/>
    </row>
    <row r="776" spans="1:21" ht="21.95" customHeight="1" x14ac:dyDescent="0.2">
      <c r="A776" s="188" t="s">
        <v>201</v>
      </c>
      <c r="B776" s="255"/>
      <c r="C776" s="286"/>
      <c r="D776" s="236"/>
    </row>
    <row r="777" spans="1:21" ht="21.95" customHeight="1" x14ac:dyDescent="0.2">
      <c r="A777" s="191" t="s">
        <v>466</v>
      </c>
      <c r="B777" s="255"/>
      <c r="C777" s="286"/>
      <c r="D777" s="236"/>
    </row>
    <row r="778" spans="1:21" ht="21.95" customHeight="1" x14ac:dyDescent="0.2">
      <c r="A778" s="189" t="s">
        <v>233</v>
      </c>
      <c r="B778" s="254"/>
      <c r="C778" s="287"/>
      <c r="D778" s="236"/>
    </row>
    <row r="779" spans="1:21" ht="21.95" customHeight="1" x14ac:dyDescent="0.2">
      <c r="A779" s="107" t="s">
        <v>76</v>
      </c>
      <c r="B779" s="168">
        <f>SUM(B774:B778)</f>
        <v>0</v>
      </c>
      <c r="C779" s="109">
        <f>SUM(C774:C778)</f>
        <v>0</v>
      </c>
      <c r="D779" s="236"/>
    </row>
    <row r="780" spans="1:21" ht="15" customHeight="1" x14ac:dyDescent="0.2">
      <c r="A780" s="235" t="s">
        <v>423</v>
      </c>
    </row>
    <row r="781" spans="1:21" s="52" customFormat="1" ht="30" customHeight="1" x14ac:dyDescent="0.2">
      <c r="A781" s="52" t="s">
        <v>468</v>
      </c>
      <c r="B781" s="498" t="s">
        <v>406</v>
      </c>
      <c r="C781" s="498"/>
      <c r="D781" s="498"/>
      <c r="E781" s="384"/>
      <c r="F781" s="384"/>
      <c r="G781" s="384"/>
      <c r="H781" s="389"/>
      <c r="I781" s="389"/>
      <c r="J781" s="389"/>
      <c r="K781" s="389"/>
      <c r="L781" s="389"/>
      <c r="M781" s="389"/>
      <c r="N781" s="389"/>
      <c r="O781" s="389"/>
      <c r="P781" s="389"/>
      <c r="Q781" s="389"/>
      <c r="R781" s="389"/>
      <c r="S781" s="389"/>
      <c r="T781" s="389"/>
      <c r="U781" s="389"/>
    </row>
    <row r="782" spans="1:21" ht="15" customHeight="1" x14ac:dyDescent="0.2">
      <c r="A782" s="52" t="s">
        <v>507</v>
      </c>
    </row>
    <row r="784" spans="1:21" ht="15" customHeight="1" x14ac:dyDescent="0.2">
      <c r="A784" s="489" t="s">
        <v>224</v>
      </c>
      <c r="B784" s="490"/>
      <c r="C784" s="490"/>
      <c r="D784" s="491"/>
    </row>
    <row r="785" spans="1:21" ht="15" customHeight="1" x14ac:dyDescent="0.2">
      <c r="A785" s="107" t="s">
        <v>10</v>
      </c>
      <c r="B785" s="492" t="s">
        <v>225</v>
      </c>
      <c r="C785" s="493"/>
      <c r="D785" s="103" t="s">
        <v>226</v>
      </c>
    </row>
    <row r="786" spans="1:21" ht="15" customHeight="1" x14ac:dyDescent="0.2">
      <c r="A786" s="352" t="s">
        <v>422</v>
      </c>
      <c r="B786" s="494"/>
      <c r="C786" s="495"/>
      <c r="D786" s="496" t="s">
        <v>227</v>
      </c>
    </row>
    <row r="787" spans="1:21" ht="24.95" customHeight="1" x14ac:dyDescent="0.2">
      <c r="A787" s="104" t="s">
        <v>467</v>
      </c>
      <c r="B787" s="105" t="s">
        <v>228</v>
      </c>
      <c r="C787" s="108" t="s">
        <v>229</v>
      </c>
      <c r="D787" s="497"/>
    </row>
    <row r="788" spans="1:21" ht="21.95" customHeight="1" x14ac:dyDescent="0.2">
      <c r="A788" s="187" t="s">
        <v>200</v>
      </c>
      <c r="B788" s="253"/>
      <c r="C788" s="285"/>
      <c r="D788" s="236"/>
    </row>
    <row r="789" spans="1:21" ht="21.95" customHeight="1" x14ac:dyDescent="0.2">
      <c r="A789" s="191" t="s">
        <v>431</v>
      </c>
      <c r="B789" s="373"/>
      <c r="C789" s="374"/>
      <c r="D789" s="236"/>
      <c r="E789" s="383"/>
    </row>
    <row r="790" spans="1:21" ht="21.95" customHeight="1" x14ac:dyDescent="0.2">
      <c r="A790" s="188" t="s">
        <v>201</v>
      </c>
      <c r="B790" s="255"/>
      <c r="C790" s="286"/>
      <c r="D790" s="236"/>
    </row>
    <row r="791" spans="1:21" ht="21.95" customHeight="1" x14ac:dyDescent="0.2">
      <c r="A791" s="191" t="s">
        <v>466</v>
      </c>
      <c r="B791" s="255"/>
      <c r="C791" s="286"/>
      <c r="D791" s="236"/>
    </row>
    <row r="792" spans="1:21" ht="21.95" customHeight="1" x14ac:dyDescent="0.2">
      <c r="A792" s="189" t="s">
        <v>233</v>
      </c>
      <c r="B792" s="254"/>
      <c r="C792" s="287"/>
      <c r="D792" s="236"/>
    </row>
    <row r="793" spans="1:21" ht="21.95" customHeight="1" x14ac:dyDescent="0.2">
      <c r="A793" s="107" t="s">
        <v>76</v>
      </c>
      <c r="B793" s="168">
        <f>SUM(B788:B792)</f>
        <v>0</v>
      </c>
      <c r="C793" s="109">
        <f>SUM(C788:C792)</f>
        <v>0</v>
      </c>
      <c r="D793" s="236"/>
    </row>
    <row r="794" spans="1:21" ht="15" customHeight="1" x14ac:dyDescent="0.2">
      <c r="A794" s="235" t="s">
        <v>423</v>
      </c>
    </row>
    <row r="795" spans="1:21" s="52" customFormat="1" ht="30" customHeight="1" x14ac:dyDescent="0.2">
      <c r="A795" s="52" t="s">
        <v>468</v>
      </c>
      <c r="B795" s="498" t="s">
        <v>406</v>
      </c>
      <c r="C795" s="498"/>
      <c r="D795" s="498"/>
      <c r="E795" s="384"/>
      <c r="F795" s="384"/>
      <c r="G795" s="384"/>
      <c r="H795" s="389"/>
      <c r="I795" s="389"/>
      <c r="J795" s="389"/>
      <c r="K795" s="389"/>
      <c r="L795" s="389"/>
      <c r="M795" s="389"/>
      <c r="N795" s="389"/>
      <c r="O795" s="389"/>
      <c r="P795" s="389"/>
      <c r="Q795" s="389"/>
      <c r="R795" s="389"/>
      <c r="S795" s="389"/>
      <c r="T795" s="389"/>
      <c r="U795" s="389"/>
    </row>
    <row r="796" spans="1:21" ht="15" customHeight="1" x14ac:dyDescent="0.2">
      <c r="A796" s="52" t="s">
        <v>507</v>
      </c>
    </row>
    <row r="798" spans="1:21" ht="15" customHeight="1" x14ac:dyDescent="0.2">
      <c r="A798" s="489" t="s">
        <v>224</v>
      </c>
      <c r="B798" s="490"/>
      <c r="C798" s="490"/>
      <c r="D798" s="491"/>
    </row>
    <row r="799" spans="1:21" ht="15" customHeight="1" x14ac:dyDescent="0.2">
      <c r="A799" s="107" t="s">
        <v>10</v>
      </c>
      <c r="B799" s="492" t="s">
        <v>225</v>
      </c>
      <c r="C799" s="493"/>
      <c r="D799" s="103" t="s">
        <v>226</v>
      </c>
    </row>
    <row r="800" spans="1:21" ht="15" customHeight="1" x14ac:dyDescent="0.2">
      <c r="A800" s="352" t="s">
        <v>422</v>
      </c>
      <c r="B800" s="494"/>
      <c r="C800" s="495"/>
      <c r="D800" s="496" t="s">
        <v>227</v>
      </c>
    </row>
    <row r="801" spans="1:21" ht="24.95" customHeight="1" x14ac:dyDescent="0.2">
      <c r="A801" s="104" t="s">
        <v>467</v>
      </c>
      <c r="B801" s="105" t="s">
        <v>228</v>
      </c>
      <c r="C801" s="108" t="s">
        <v>229</v>
      </c>
      <c r="D801" s="497"/>
    </row>
    <row r="802" spans="1:21" ht="21.95" customHeight="1" x14ac:dyDescent="0.2">
      <c r="A802" s="187" t="s">
        <v>200</v>
      </c>
      <c r="B802" s="253"/>
      <c r="C802" s="285"/>
      <c r="D802" s="236"/>
    </row>
    <row r="803" spans="1:21" ht="21.95" customHeight="1" x14ac:dyDescent="0.2">
      <c r="A803" s="191" t="s">
        <v>431</v>
      </c>
      <c r="B803" s="373"/>
      <c r="C803" s="374"/>
      <c r="D803" s="236"/>
      <c r="E803" s="383"/>
    </row>
    <row r="804" spans="1:21" ht="21.95" customHeight="1" x14ac:dyDescent="0.2">
      <c r="A804" s="188" t="s">
        <v>201</v>
      </c>
      <c r="B804" s="255"/>
      <c r="C804" s="286"/>
      <c r="D804" s="236"/>
    </row>
    <row r="805" spans="1:21" ht="21.95" customHeight="1" x14ac:dyDescent="0.2">
      <c r="A805" s="191" t="s">
        <v>466</v>
      </c>
      <c r="B805" s="255"/>
      <c r="C805" s="286"/>
      <c r="D805" s="236"/>
    </row>
    <row r="806" spans="1:21" ht="21.95" customHeight="1" x14ac:dyDescent="0.2">
      <c r="A806" s="189" t="s">
        <v>233</v>
      </c>
      <c r="B806" s="254"/>
      <c r="C806" s="287"/>
      <c r="D806" s="236"/>
    </row>
    <row r="807" spans="1:21" ht="21.95" customHeight="1" x14ac:dyDescent="0.2">
      <c r="A807" s="107" t="s">
        <v>76</v>
      </c>
      <c r="B807" s="168">
        <f>SUM(B802:B806)</f>
        <v>0</v>
      </c>
      <c r="C807" s="109">
        <f>SUM(C802:C806)</f>
        <v>0</v>
      </c>
      <c r="D807" s="236"/>
    </row>
    <row r="808" spans="1:21" ht="15" customHeight="1" x14ac:dyDescent="0.2">
      <c r="A808" s="235" t="s">
        <v>423</v>
      </c>
    </row>
    <row r="809" spans="1:21" s="52" customFormat="1" ht="30" customHeight="1" x14ac:dyDescent="0.2">
      <c r="A809" s="52" t="s">
        <v>468</v>
      </c>
      <c r="B809" s="498" t="s">
        <v>406</v>
      </c>
      <c r="C809" s="498"/>
      <c r="D809" s="498"/>
      <c r="E809" s="384"/>
      <c r="F809" s="384"/>
      <c r="G809" s="384"/>
      <c r="H809" s="389"/>
      <c r="I809" s="389"/>
      <c r="J809" s="389"/>
      <c r="K809" s="389"/>
      <c r="L809" s="389"/>
      <c r="M809" s="389"/>
      <c r="N809" s="389"/>
      <c r="O809" s="389"/>
      <c r="P809" s="389"/>
      <c r="Q809" s="389"/>
      <c r="R809" s="389"/>
      <c r="S809" s="389"/>
      <c r="T809" s="389"/>
      <c r="U809" s="389"/>
    </row>
    <row r="810" spans="1:21" ht="15" customHeight="1" x14ac:dyDescent="0.2">
      <c r="A810" s="52" t="s">
        <v>507</v>
      </c>
    </row>
    <row r="812" spans="1:21" ht="15" customHeight="1" x14ac:dyDescent="0.2">
      <c r="A812" s="489" t="s">
        <v>224</v>
      </c>
      <c r="B812" s="490"/>
      <c r="C812" s="490"/>
      <c r="D812" s="491"/>
    </row>
    <row r="813" spans="1:21" ht="15" customHeight="1" x14ac:dyDescent="0.2">
      <c r="A813" s="107" t="s">
        <v>10</v>
      </c>
      <c r="B813" s="492" t="s">
        <v>225</v>
      </c>
      <c r="C813" s="493"/>
      <c r="D813" s="103" t="s">
        <v>226</v>
      </c>
    </row>
    <row r="814" spans="1:21" ht="15" customHeight="1" x14ac:dyDescent="0.2">
      <c r="A814" s="352" t="s">
        <v>422</v>
      </c>
      <c r="B814" s="494"/>
      <c r="C814" s="495"/>
      <c r="D814" s="496" t="s">
        <v>227</v>
      </c>
    </row>
    <row r="815" spans="1:21" ht="24.95" customHeight="1" x14ac:dyDescent="0.2">
      <c r="A815" s="104" t="s">
        <v>467</v>
      </c>
      <c r="B815" s="105" t="s">
        <v>228</v>
      </c>
      <c r="C815" s="108" t="s">
        <v>229</v>
      </c>
      <c r="D815" s="497"/>
    </row>
    <row r="816" spans="1:21" ht="21.95" customHeight="1" x14ac:dyDescent="0.2">
      <c r="A816" s="187" t="s">
        <v>200</v>
      </c>
      <c r="B816" s="253"/>
      <c r="C816" s="285"/>
      <c r="D816" s="236"/>
    </row>
    <row r="817" spans="1:21" ht="21.95" customHeight="1" x14ac:dyDescent="0.2">
      <c r="A817" s="191" t="s">
        <v>431</v>
      </c>
      <c r="B817" s="373"/>
      <c r="C817" s="374"/>
      <c r="D817" s="236"/>
      <c r="E817" s="383"/>
    </row>
    <row r="818" spans="1:21" ht="21.95" customHeight="1" x14ac:dyDescent="0.2">
      <c r="A818" s="188" t="s">
        <v>201</v>
      </c>
      <c r="B818" s="255"/>
      <c r="C818" s="286"/>
      <c r="D818" s="236"/>
    </row>
    <row r="819" spans="1:21" ht="21.95" customHeight="1" x14ac:dyDescent="0.2">
      <c r="A819" s="191" t="s">
        <v>466</v>
      </c>
      <c r="B819" s="255"/>
      <c r="C819" s="286"/>
      <c r="D819" s="236"/>
    </row>
    <row r="820" spans="1:21" ht="21.95" customHeight="1" x14ac:dyDescent="0.2">
      <c r="A820" s="189" t="s">
        <v>233</v>
      </c>
      <c r="B820" s="254"/>
      <c r="C820" s="287"/>
      <c r="D820" s="236"/>
    </row>
    <row r="821" spans="1:21" ht="21.95" customHeight="1" x14ac:dyDescent="0.2">
      <c r="A821" s="107" t="s">
        <v>76</v>
      </c>
      <c r="B821" s="168">
        <f>SUM(B816:B820)</f>
        <v>0</v>
      </c>
      <c r="C821" s="109">
        <f>SUM(C816:C820)</f>
        <v>0</v>
      </c>
      <c r="D821" s="236"/>
    </row>
    <row r="822" spans="1:21" ht="15" customHeight="1" x14ac:dyDescent="0.2">
      <c r="A822" s="235" t="s">
        <v>423</v>
      </c>
    </row>
    <row r="823" spans="1:21" s="52" customFormat="1" ht="30" customHeight="1" x14ac:dyDescent="0.2">
      <c r="A823" s="52" t="s">
        <v>468</v>
      </c>
      <c r="B823" s="498" t="s">
        <v>406</v>
      </c>
      <c r="C823" s="498"/>
      <c r="D823" s="498"/>
      <c r="E823" s="384"/>
      <c r="F823" s="384"/>
      <c r="G823" s="384"/>
      <c r="H823" s="389"/>
      <c r="I823" s="389"/>
      <c r="J823" s="389"/>
      <c r="K823" s="389"/>
      <c r="L823" s="389"/>
      <c r="M823" s="389"/>
      <c r="N823" s="389"/>
      <c r="O823" s="389"/>
      <c r="P823" s="389"/>
      <c r="Q823" s="389"/>
      <c r="R823" s="389"/>
      <c r="S823" s="389"/>
      <c r="T823" s="389"/>
      <c r="U823" s="389"/>
    </row>
    <row r="824" spans="1:21" ht="15" customHeight="1" x14ac:dyDescent="0.2">
      <c r="A824" s="52" t="s">
        <v>507</v>
      </c>
    </row>
    <row r="826" spans="1:21" ht="15" customHeight="1" x14ac:dyDescent="0.2">
      <c r="A826" s="489" t="s">
        <v>224</v>
      </c>
      <c r="B826" s="490"/>
      <c r="C826" s="490"/>
      <c r="D826" s="491"/>
    </row>
    <row r="827" spans="1:21" ht="15" customHeight="1" x14ac:dyDescent="0.2">
      <c r="A827" s="107" t="s">
        <v>10</v>
      </c>
      <c r="B827" s="492" t="s">
        <v>225</v>
      </c>
      <c r="C827" s="493"/>
      <c r="D827" s="103" t="s">
        <v>226</v>
      </c>
    </row>
    <row r="828" spans="1:21" ht="15" customHeight="1" x14ac:dyDescent="0.2">
      <c r="A828" s="352" t="s">
        <v>422</v>
      </c>
      <c r="B828" s="494"/>
      <c r="C828" s="495"/>
      <c r="D828" s="496" t="s">
        <v>227</v>
      </c>
    </row>
    <row r="829" spans="1:21" ht="24.95" customHeight="1" x14ac:dyDescent="0.2">
      <c r="A829" s="104" t="s">
        <v>467</v>
      </c>
      <c r="B829" s="105" t="s">
        <v>228</v>
      </c>
      <c r="C829" s="108" t="s">
        <v>229</v>
      </c>
      <c r="D829" s="497"/>
    </row>
    <row r="830" spans="1:21" ht="21.95" customHeight="1" x14ac:dyDescent="0.2">
      <c r="A830" s="187" t="s">
        <v>200</v>
      </c>
      <c r="B830" s="253"/>
      <c r="C830" s="285"/>
      <c r="D830" s="236"/>
    </row>
    <row r="831" spans="1:21" ht="21.95" customHeight="1" x14ac:dyDescent="0.2">
      <c r="A831" s="191" t="s">
        <v>431</v>
      </c>
      <c r="B831" s="373"/>
      <c r="C831" s="374"/>
      <c r="D831" s="236"/>
      <c r="E831" s="383"/>
    </row>
    <row r="832" spans="1:21" ht="21.95" customHeight="1" x14ac:dyDescent="0.2">
      <c r="A832" s="188" t="s">
        <v>201</v>
      </c>
      <c r="B832" s="255"/>
      <c r="C832" s="286"/>
      <c r="D832" s="236"/>
    </row>
    <row r="833" spans="1:21" ht="21.95" customHeight="1" x14ac:dyDescent="0.2">
      <c r="A833" s="191" t="s">
        <v>466</v>
      </c>
      <c r="B833" s="255"/>
      <c r="C833" s="286"/>
      <c r="D833" s="236"/>
    </row>
    <row r="834" spans="1:21" ht="21.95" customHeight="1" x14ac:dyDescent="0.2">
      <c r="A834" s="189" t="s">
        <v>233</v>
      </c>
      <c r="B834" s="254"/>
      <c r="C834" s="287"/>
      <c r="D834" s="236"/>
    </row>
    <row r="835" spans="1:21" ht="21.95" customHeight="1" x14ac:dyDescent="0.2">
      <c r="A835" s="107" t="s">
        <v>76</v>
      </c>
      <c r="B835" s="168">
        <f>SUM(B830:B834)</f>
        <v>0</v>
      </c>
      <c r="C835" s="109">
        <f>SUM(C830:C834)</f>
        <v>0</v>
      </c>
      <c r="D835" s="236"/>
    </row>
    <row r="836" spans="1:21" ht="15" customHeight="1" x14ac:dyDescent="0.2">
      <c r="A836" s="235" t="s">
        <v>423</v>
      </c>
    </row>
    <row r="837" spans="1:21" s="52" customFormat="1" ht="30" customHeight="1" x14ac:dyDescent="0.2">
      <c r="A837" s="52" t="s">
        <v>468</v>
      </c>
      <c r="B837" s="498" t="s">
        <v>406</v>
      </c>
      <c r="C837" s="498"/>
      <c r="D837" s="498"/>
      <c r="E837" s="384"/>
      <c r="F837" s="384"/>
      <c r="G837" s="384"/>
      <c r="H837" s="389"/>
      <c r="I837" s="389"/>
      <c r="J837" s="389"/>
      <c r="K837" s="389"/>
      <c r="L837" s="389"/>
      <c r="M837" s="389"/>
      <c r="N837" s="389"/>
      <c r="O837" s="389"/>
      <c r="P837" s="389"/>
      <c r="Q837" s="389"/>
      <c r="R837" s="389"/>
      <c r="S837" s="389"/>
      <c r="T837" s="389"/>
      <c r="U837" s="389"/>
    </row>
    <row r="838" spans="1:21" ht="15" customHeight="1" x14ac:dyDescent="0.2">
      <c r="A838" s="52" t="s">
        <v>507</v>
      </c>
    </row>
    <row r="839" spans="1:21" x14ac:dyDescent="0.2">
      <c r="A839" s="398"/>
    </row>
    <row r="840" spans="1:21" x14ac:dyDescent="0.2">
      <c r="A840" s="398"/>
    </row>
    <row r="841" spans="1:21" x14ac:dyDescent="0.2">
      <c r="A841" s="398"/>
    </row>
    <row r="842" spans="1:21" x14ac:dyDescent="0.2">
      <c r="A842" s="398"/>
    </row>
    <row r="843" spans="1:21" x14ac:dyDescent="0.2">
      <c r="A843" s="398"/>
    </row>
    <row r="844" spans="1:21" x14ac:dyDescent="0.2">
      <c r="A844" s="398"/>
    </row>
    <row r="845" spans="1:21" x14ac:dyDescent="0.2">
      <c r="A845" s="398"/>
    </row>
    <row r="846" spans="1:21" x14ac:dyDescent="0.2">
      <c r="A846" s="398"/>
    </row>
    <row r="847" spans="1:21" x14ac:dyDescent="0.2">
      <c r="A847" s="398"/>
    </row>
    <row r="848" spans="1:21" x14ac:dyDescent="0.2">
      <c r="A848" s="398"/>
    </row>
    <row r="849" spans="1:1" x14ac:dyDescent="0.2">
      <c r="A849" s="398"/>
    </row>
    <row r="850" spans="1:1" x14ac:dyDescent="0.2">
      <c r="A850" s="398"/>
    </row>
    <row r="851" spans="1:1" x14ac:dyDescent="0.2">
      <c r="A851" s="398"/>
    </row>
    <row r="852" spans="1:1" x14ac:dyDescent="0.2">
      <c r="A852" s="398"/>
    </row>
    <row r="853" spans="1:1" x14ac:dyDescent="0.2">
      <c r="A853" s="398"/>
    </row>
    <row r="854" spans="1:1" x14ac:dyDescent="0.2">
      <c r="A854" s="398"/>
    </row>
    <row r="855" spans="1:1" x14ac:dyDescent="0.2">
      <c r="A855" s="398"/>
    </row>
    <row r="856" spans="1:1" x14ac:dyDescent="0.2">
      <c r="A856" s="398"/>
    </row>
    <row r="857" spans="1:1" x14ac:dyDescent="0.2">
      <c r="A857" s="398"/>
    </row>
    <row r="858" spans="1:1" x14ac:dyDescent="0.2">
      <c r="A858" s="398"/>
    </row>
    <row r="859" spans="1:1" x14ac:dyDescent="0.2">
      <c r="A859" s="398"/>
    </row>
    <row r="860" spans="1:1" x14ac:dyDescent="0.2">
      <c r="A860" s="398"/>
    </row>
    <row r="861" spans="1:1" x14ac:dyDescent="0.2">
      <c r="A861" s="398"/>
    </row>
    <row r="862" spans="1:1" x14ac:dyDescent="0.2">
      <c r="A862" s="398"/>
    </row>
    <row r="863" spans="1:1" x14ac:dyDescent="0.2">
      <c r="A863" s="398"/>
    </row>
    <row r="864" spans="1:1" x14ac:dyDescent="0.2">
      <c r="A864" s="398"/>
    </row>
    <row r="865" spans="1:1" x14ac:dyDescent="0.2">
      <c r="A865" s="398"/>
    </row>
    <row r="866" spans="1:1" x14ac:dyDescent="0.2">
      <c r="A866" s="398"/>
    </row>
    <row r="867" spans="1:1" x14ac:dyDescent="0.2">
      <c r="A867" s="398"/>
    </row>
    <row r="868" spans="1:1" x14ac:dyDescent="0.2">
      <c r="A868" s="398"/>
    </row>
    <row r="869" spans="1:1" x14ac:dyDescent="0.2">
      <c r="A869" s="398"/>
    </row>
    <row r="870" spans="1:1" x14ac:dyDescent="0.2">
      <c r="A870" s="398"/>
    </row>
    <row r="871" spans="1:1" x14ac:dyDescent="0.2">
      <c r="A871" s="398"/>
    </row>
    <row r="872" spans="1:1" x14ac:dyDescent="0.2">
      <c r="A872" s="398"/>
    </row>
    <row r="873" spans="1:1" x14ac:dyDescent="0.2">
      <c r="A873" s="398"/>
    </row>
    <row r="874" spans="1:1" x14ac:dyDescent="0.2">
      <c r="A874" s="398"/>
    </row>
    <row r="875" spans="1:1" x14ac:dyDescent="0.2">
      <c r="A875" s="398"/>
    </row>
    <row r="876" spans="1:1" x14ac:dyDescent="0.2">
      <c r="A876" s="398"/>
    </row>
    <row r="877" spans="1:1" x14ac:dyDescent="0.2">
      <c r="A877" s="398"/>
    </row>
    <row r="878" spans="1:1" x14ac:dyDescent="0.2">
      <c r="A878" s="398"/>
    </row>
    <row r="879" spans="1:1" x14ac:dyDescent="0.2">
      <c r="A879" s="398"/>
    </row>
    <row r="880" spans="1:1" x14ac:dyDescent="0.2">
      <c r="A880" s="398"/>
    </row>
    <row r="881" spans="1:1" x14ac:dyDescent="0.2">
      <c r="A881" s="398"/>
    </row>
    <row r="882" spans="1:1" x14ac:dyDescent="0.2">
      <c r="A882" s="398"/>
    </row>
    <row r="883" spans="1:1" x14ac:dyDescent="0.2">
      <c r="A883" s="398"/>
    </row>
    <row r="884" spans="1:1" x14ac:dyDescent="0.2">
      <c r="A884" s="398"/>
    </row>
    <row r="885" spans="1:1" x14ac:dyDescent="0.2">
      <c r="A885" s="398"/>
    </row>
    <row r="886" spans="1:1" x14ac:dyDescent="0.2">
      <c r="A886" s="398"/>
    </row>
    <row r="887" spans="1:1" x14ac:dyDescent="0.2">
      <c r="A887" s="398"/>
    </row>
    <row r="888" spans="1:1" x14ac:dyDescent="0.2">
      <c r="A888" s="398"/>
    </row>
    <row r="889" spans="1:1" x14ac:dyDescent="0.2">
      <c r="A889" s="398"/>
    </row>
    <row r="890" spans="1:1" x14ac:dyDescent="0.2">
      <c r="A890" s="398"/>
    </row>
    <row r="891" spans="1:1" x14ac:dyDescent="0.2">
      <c r="A891" s="398"/>
    </row>
    <row r="892" spans="1:1" x14ac:dyDescent="0.2">
      <c r="A892" s="398"/>
    </row>
    <row r="893" spans="1:1" x14ac:dyDescent="0.2">
      <c r="A893" s="398"/>
    </row>
    <row r="894" spans="1:1" x14ac:dyDescent="0.2">
      <c r="A894" s="398"/>
    </row>
    <row r="895" spans="1:1" x14ac:dyDescent="0.2">
      <c r="A895" s="398"/>
    </row>
    <row r="896" spans="1:1" x14ac:dyDescent="0.2">
      <c r="A896" s="398"/>
    </row>
    <row r="897" spans="1:1" x14ac:dyDescent="0.2">
      <c r="A897" s="398"/>
    </row>
    <row r="898" spans="1:1" x14ac:dyDescent="0.2">
      <c r="A898" s="398"/>
    </row>
    <row r="899" spans="1:1" x14ac:dyDescent="0.2">
      <c r="A899" s="398"/>
    </row>
    <row r="900" spans="1:1" x14ac:dyDescent="0.2">
      <c r="A900" s="382" t="s">
        <v>520</v>
      </c>
    </row>
    <row r="901" spans="1:1" x14ac:dyDescent="0.2">
      <c r="A901" s="382" t="s">
        <v>521</v>
      </c>
    </row>
    <row r="902" spans="1:1" x14ac:dyDescent="0.2">
      <c r="A902" s="382" t="s">
        <v>522</v>
      </c>
    </row>
    <row r="903" spans="1:1" x14ac:dyDescent="0.2">
      <c r="A903" s="382" t="s">
        <v>452</v>
      </c>
    </row>
    <row r="904" spans="1:1" x14ac:dyDescent="0.2">
      <c r="A904" s="382" t="s">
        <v>523</v>
      </c>
    </row>
    <row r="905" spans="1:1" x14ac:dyDescent="0.2">
      <c r="A905" s="382" t="s">
        <v>524</v>
      </c>
    </row>
    <row r="906" spans="1:1" x14ac:dyDescent="0.2">
      <c r="A906" s="382" t="s">
        <v>525</v>
      </c>
    </row>
    <row r="907" spans="1:1" x14ac:dyDescent="0.2">
      <c r="A907" s="382" t="s">
        <v>526</v>
      </c>
    </row>
    <row r="908" spans="1:1" x14ac:dyDescent="0.2">
      <c r="A908" s="382" t="s">
        <v>527</v>
      </c>
    </row>
    <row r="909" spans="1:1" x14ac:dyDescent="0.2">
      <c r="A909" s="382" t="s">
        <v>528</v>
      </c>
    </row>
    <row r="910" spans="1:1" x14ac:dyDescent="0.2">
      <c r="A910" s="382" t="s">
        <v>529</v>
      </c>
    </row>
    <row r="911" spans="1:1" x14ac:dyDescent="0.2">
      <c r="A911" s="382" t="s">
        <v>530</v>
      </c>
    </row>
    <row r="912" spans="1:1" x14ac:dyDescent="0.2">
      <c r="A912" s="382" t="s">
        <v>531</v>
      </c>
    </row>
    <row r="913" spans="1:1" x14ac:dyDescent="0.2">
      <c r="A913" s="382" t="s">
        <v>532</v>
      </c>
    </row>
    <row r="914" spans="1:1" x14ac:dyDescent="0.2">
      <c r="A914" s="382" t="s">
        <v>533</v>
      </c>
    </row>
    <row r="915" spans="1:1" x14ac:dyDescent="0.2">
      <c r="A915" s="382" t="s">
        <v>534</v>
      </c>
    </row>
    <row r="916" spans="1:1" x14ac:dyDescent="0.2">
      <c r="A916" s="382" t="s">
        <v>535</v>
      </c>
    </row>
    <row r="917" spans="1:1" x14ac:dyDescent="0.2">
      <c r="A917" s="382" t="s">
        <v>453</v>
      </c>
    </row>
    <row r="918" spans="1:1" x14ac:dyDescent="0.2">
      <c r="A918" s="382" t="s">
        <v>536</v>
      </c>
    </row>
    <row r="919" spans="1:1" x14ac:dyDescent="0.2">
      <c r="A919" s="382" t="s">
        <v>537</v>
      </c>
    </row>
    <row r="920" spans="1:1" x14ac:dyDescent="0.2">
      <c r="A920" s="382" t="s">
        <v>538</v>
      </c>
    </row>
    <row r="921" spans="1:1" x14ac:dyDescent="0.2">
      <c r="A921" s="382" t="s">
        <v>539</v>
      </c>
    </row>
    <row r="922" spans="1:1" x14ac:dyDescent="0.2">
      <c r="A922" s="382" t="s">
        <v>540</v>
      </c>
    </row>
    <row r="923" spans="1:1" x14ac:dyDescent="0.2">
      <c r="A923" s="382" t="s">
        <v>541</v>
      </c>
    </row>
    <row r="924" spans="1:1" x14ac:dyDescent="0.2">
      <c r="A924" s="382" t="s">
        <v>542</v>
      </c>
    </row>
    <row r="925" spans="1:1" x14ac:dyDescent="0.2">
      <c r="A925" s="382" t="s">
        <v>543</v>
      </c>
    </row>
    <row r="926" spans="1:1" x14ac:dyDescent="0.2">
      <c r="A926" s="382" t="s">
        <v>544</v>
      </c>
    </row>
    <row r="927" spans="1:1" x14ac:dyDescent="0.2">
      <c r="A927" s="382" t="s">
        <v>545</v>
      </c>
    </row>
    <row r="928" spans="1:1" x14ac:dyDescent="0.2">
      <c r="A928" s="382" t="s">
        <v>546</v>
      </c>
    </row>
    <row r="929" spans="1:1" x14ac:dyDescent="0.2">
      <c r="A929" s="398"/>
    </row>
    <row r="930" spans="1:1" x14ac:dyDescent="0.2">
      <c r="A930" s="398"/>
    </row>
    <row r="931" spans="1:1" x14ac:dyDescent="0.2">
      <c r="A931" s="398"/>
    </row>
    <row r="932" spans="1:1" x14ac:dyDescent="0.2">
      <c r="A932" s="398"/>
    </row>
    <row r="933" spans="1:1" x14ac:dyDescent="0.2">
      <c r="A933" s="398"/>
    </row>
    <row r="934" spans="1:1" x14ac:dyDescent="0.2">
      <c r="A934" s="398"/>
    </row>
    <row r="935" spans="1:1" x14ac:dyDescent="0.2">
      <c r="A935" s="398"/>
    </row>
    <row r="936" spans="1:1" x14ac:dyDescent="0.2">
      <c r="A936" s="398"/>
    </row>
    <row r="937" spans="1:1" x14ac:dyDescent="0.2">
      <c r="A937" s="398"/>
    </row>
    <row r="938" spans="1:1" x14ac:dyDescent="0.2">
      <c r="A938" s="398"/>
    </row>
    <row r="939" spans="1:1" x14ac:dyDescent="0.2">
      <c r="A939" s="398"/>
    </row>
    <row r="940" spans="1:1" x14ac:dyDescent="0.2">
      <c r="A940" s="398"/>
    </row>
    <row r="941" spans="1:1" x14ac:dyDescent="0.2">
      <c r="A941" s="398"/>
    </row>
    <row r="942" spans="1:1" x14ac:dyDescent="0.2">
      <c r="A942" s="398"/>
    </row>
    <row r="943" spans="1:1" x14ac:dyDescent="0.2">
      <c r="A943" s="398"/>
    </row>
    <row r="944" spans="1:1" x14ac:dyDescent="0.2">
      <c r="A944" s="398"/>
    </row>
    <row r="945" spans="1:1" x14ac:dyDescent="0.2">
      <c r="A945" s="398"/>
    </row>
    <row r="946" spans="1:1" x14ac:dyDescent="0.2">
      <c r="A946" s="398"/>
    </row>
    <row r="947" spans="1:1" x14ac:dyDescent="0.2">
      <c r="A947" s="398"/>
    </row>
    <row r="948" spans="1:1" x14ac:dyDescent="0.2">
      <c r="A948" s="398"/>
    </row>
    <row r="949" spans="1:1" x14ac:dyDescent="0.2">
      <c r="A949" s="398"/>
    </row>
    <row r="950" spans="1:1" x14ac:dyDescent="0.2">
      <c r="A950" s="398"/>
    </row>
    <row r="951" spans="1:1" x14ac:dyDescent="0.2">
      <c r="A951" s="398"/>
    </row>
    <row r="952" spans="1:1" x14ac:dyDescent="0.2">
      <c r="A952" s="398"/>
    </row>
    <row r="953" spans="1:1" x14ac:dyDescent="0.2">
      <c r="A953" s="398"/>
    </row>
    <row r="954" spans="1:1" x14ac:dyDescent="0.2">
      <c r="A954" s="398"/>
    </row>
    <row r="955" spans="1:1" x14ac:dyDescent="0.2">
      <c r="A955" s="398"/>
    </row>
    <row r="956" spans="1:1" x14ac:dyDescent="0.2">
      <c r="A956" s="398"/>
    </row>
    <row r="957" spans="1:1" x14ac:dyDescent="0.2">
      <c r="A957" s="398"/>
    </row>
    <row r="958" spans="1:1" x14ac:dyDescent="0.2">
      <c r="A958" s="398"/>
    </row>
    <row r="959" spans="1:1" x14ac:dyDescent="0.2">
      <c r="A959" s="398"/>
    </row>
    <row r="960" spans="1:1" x14ac:dyDescent="0.2">
      <c r="A960" s="398"/>
    </row>
    <row r="961" spans="1:1" x14ac:dyDescent="0.2">
      <c r="A961" s="398"/>
    </row>
    <row r="962" spans="1:1" x14ac:dyDescent="0.2">
      <c r="A962" s="398"/>
    </row>
    <row r="963" spans="1:1" x14ac:dyDescent="0.2">
      <c r="A963" s="398"/>
    </row>
    <row r="964" spans="1:1" x14ac:dyDescent="0.2">
      <c r="A964" s="398"/>
    </row>
    <row r="965" spans="1:1" x14ac:dyDescent="0.2">
      <c r="A965" s="398"/>
    </row>
    <row r="966" spans="1:1" x14ac:dyDescent="0.2">
      <c r="A966" s="398"/>
    </row>
    <row r="967" spans="1:1" x14ac:dyDescent="0.2">
      <c r="A967" s="398"/>
    </row>
    <row r="968" spans="1:1" x14ac:dyDescent="0.2">
      <c r="A968" s="398"/>
    </row>
    <row r="969" spans="1:1" x14ac:dyDescent="0.2">
      <c r="A969" s="398"/>
    </row>
    <row r="970" spans="1:1" x14ac:dyDescent="0.2">
      <c r="A970" s="398"/>
    </row>
    <row r="971" spans="1:1" x14ac:dyDescent="0.2">
      <c r="A971" s="398"/>
    </row>
    <row r="972" spans="1:1" x14ac:dyDescent="0.2">
      <c r="A972" s="398"/>
    </row>
    <row r="973" spans="1:1" x14ac:dyDescent="0.2">
      <c r="A973" s="398"/>
    </row>
    <row r="974" spans="1:1" x14ac:dyDescent="0.2">
      <c r="A974" s="398"/>
    </row>
    <row r="975" spans="1:1" x14ac:dyDescent="0.2">
      <c r="A975" s="398"/>
    </row>
    <row r="976" spans="1:1" x14ac:dyDescent="0.2">
      <c r="A976" s="398"/>
    </row>
    <row r="977" spans="1:1" x14ac:dyDescent="0.2">
      <c r="A977" s="398"/>
    </row>
    <row r="978" spans="1:1" x14ac:dyDescent="0.2">
      <c r="A978" s="398"/>
    </row>
    <row r="979" spans="1:1" x14ac:dyDescent="0.2">
      <c r="A979" s="398"/>
    </row>
    <row r="980" spans="1:1" x14ac:dyDescent="0.2">
      <c r="A980" s="398"/>
    </row>
    <row r="981" spans="1:1" x14ac:dyDescent="0.2">
      <c r="A981" s="398"/>
    </row>
    <row r="982" spans="1:1" x14ac:dyDescent="0.2">
      <c r="A982" s="398"/>
    </row>
    <row r="983" spans="1:1" x14ac:dyDescent="0.2">
      <c r="A983" s="398"/>
    </row>
    <row r="984" spans="1:1" x14ac:dyDescent="0.2">
      <c r="A984" s="398"/>
    </row>
    <row r="985" spans="1:1" x14ac:dyDescent="0.2">
      <c r="A985" s="398"/>
    </row>
    <row r="986" spans="1:1" x14ac:dyDescent="0.2">
      <c r="A986" s="398"/>
    </row>
    <row r="987" spans="1:1" x14ac:dyDescent="0.2">
      <c r="A987" s="398"/>
    </row>
    <row r="988" spans="1:1" x14ac:dyDescent="0.2">
      <c r="A988" s="398"/>
    </row>
    <row r="989" spans="1:1" x14ac:dyDescent="0.2">
      <c r="A989" s="398"/>
    </row>
    <row r="990" spans="1:1" x14ac:dyDescent="0.2">
      <c r="A990" s="398"/>
    </row>
    <row r="991" spans="1:1" x14ac:dyDescent="0.2">
      <c r="A991" s="398"/>
    </row>
    <row r="992" spans="1:1" x14ac:dyDescent="0.2">
      <c r="A992" s="398"/>
    </row>
    <row r="993" spans="1:1" x14ac:dyDescent="0.2">
      <c r="A993" s="398"/>
    </row>
    <row r="994" spans="1:1" x14ac:dyDescent="0.2">
      <c r="A994" s="398"/>
    </row>
    <row r="995" spans="1:1" x14ac:dyDescent="0.2">
      <c r="A995" s="398"/>
    </row>
    <row r="996" spans="1:1" x14ac:dyDescent="0.2">
      <c r="A996" s="398"/>
    </row>
    <row r="997" spans="1:1" x14ac:dyDescent="0.2">
      <c r="A997" s="398"/>
    </row>
    <row r="998" spans="1:1" x14ac:dyDescent="0.2">
      <c r="A998" s="398"/>
    </row>
    <row r="999" spans="1:1" x14ac:dyDescent="0.2">
      <c r="A999" s="398"/>
    </row>
    <row r="1000" spans="1:1" x14ac:dyDescent="0.2">
      <c r="A1000" s="398"/>
    </row>
    <row r="1001" spans="1:1" x14ac:dyDescent="0.2">
      <c r="A1001" s="398"/>
    </row>
    <row r="1002" spans="1:1" x14ac:dyDescent="0.2">
      <c r="A1002" s="398"/>
    </row>
    <row r="1003" spans="1:1" x14ac:dyDescent="0.2">
      <c r="A1003" s="398"/>
    </row>
    <row r="1004" spans="1:1" x14ac:dyDescent="0.2">
      <c r="A1004" s="398"/>
    </row>
    <row r="1005" spans="1:1" x14ac:dyDescent="0.2">
      <c r="A1005" s="398"/>
    </row>
    <row r="1006" spans="1:1" x14ac:dyDescent="0.2">
      <c r="A1006" s="398"/>
    </row>
    <row r="1007" spans="1:1" x14ac:dyDescent="0.2">
      <c r="A1007" s="398"/>
    </row>
    <row r="1008" spans="1:1" x14ac:dyDescent="0.2">
      <c r="A1008" s="398"/>
    </row>
    <row r="1009" spans="1:1" x14ac:dyDescent="0.2">
      <c r="A1009" s="398"/>
    </row>
    <row r="1010" spans="1:1" x14ac:dyDescent="0.2">
      <c r="A1010" s="398"/>
    </row>
    <row r="1011" spans="1:1" x14ac:dyDescent="0.2">
      <c r="A1011" s="398"/>
    </row>
    <row r="1012" spans="1:1" x14ac:dyDescent="0.2">
      <c r="A1012" s="398"/>
    </row>
    <row r="1013" spans="1:1" x14ac:dyDescent="0.2">
      <c r="A1013" s="398"/>
    </row>
    <row r="1014" spans="1:1" x14ac:dyDescent="0.2">
      <c r="A1014" s="398"/>
    </row>
    <row r="1015" spans="1:1" x14ac:dyDescent="0.2">
      <c r="A1015" s="398"/>
    </row>
    <row r="1016" spans="1:1" x14ac:dyDescent="0.2">
      <c r="A1016" s="398"/>
    </row>
    <row r="1017" spans="1:1" x14ac:dyDescent="0.2">
      <c r="A1017" s="398"/>
    </row>
    <row r="1018" spans="1:1" x14ac:dyDescent="0.2">
      <c r="A1018" s="398"/>
    </row>
    <row r="1019" spans="1:1" x14ac:dyDescent="0.2">
      <c r="A1019" s="398"/>
    </row>
    <row r="1020" spans="1:1" x14ac:dyDescent="0.2">
      <c r="A1020" s="398"/>
    </row>
    <row r="1021" spans="1:1" x14ac:dyDescent="0.2">
      <c r="A1021" s="398"/>
    </row>
    <row r="1022" spans="1:1" x14ac:dyDescent="0.2">
      <c r="A1022" s="398"/>
    </row>
    <row r="1023" spans="1:1" x14ac:dyDescent="0.2">
      <c r="A1023" s="398"/>
    </row>
    <row r="1024" spans="1:1" x14ac:dyDescent="0.2">
      <c r="A1024" s="398"/>
    </row>
    <row r="1025" spans="1:1" x14ac:dyDescent="0.2">
      <c r="A1025" s="398"/>
    </row>
    <row r="1026" spans="1:1" x14ac:dyDescent="0.2">
      <c r="A1026" s="398"/>
    </row>
    <row r="1027" spans="1:1" x14ac:dyDescent="0.2">
      <c r="A1027" s="398"/>
    </row>
    <row r="1028" spans="1:1" x14ac:dyDescent="0.2">
      <c r="A1028" s="398"/>
    </row>
    <row r="1029" spans="1:1" x14ac:dyDescent="0.2">
      <c r="A1029" s="398"/>
    </row>
    <row r="1030" spans="1:1" x14ac:dyDescent="0.2">
      <c r="A1030" s="398"/>
    </row>
    <row r="1031" spans="1:1" x14ac:dyDescent="0.2">
      <c r="A1031" s="398"/>
    </row>
    <row r="1032" spans="1:1" x14ac:dyDescent="0.2">
      <c r="A1032" s="398"/>
    </row>
    <row r="1033" spans="1:1" x14ac:dyDescent="0.2">
      <c r="A1033" s="398"/>
    </row>
    <row r="1034" spans="1:1" x14ac:dyDescent="0.2">
      <c r="A1034" s="398"/>
    </row>
    <row r="1035" spans="1:1" x14ac:dyDescent="0.2">
      <c r="A1035" s="398"/>
    </row>
    <row r="1036" spans="1:1" x14ac:dyDescent="0.2">
      <c r="A1036" s="398"/>
    </row>
    <row r="1037" spans="1:1" x14ac:dyDescent="0.2">
      <c r="A1037" s="398"/>
    </row>
    <row r="1038" spans="1:1" x14ac:dyDescent="0.2">
      <c r="A1038" s="398"/>
    </row>
    <row r="1039" spans="1:1" x14ac:dyDescent="0.2">
      <c r="A1039" s="398"/>
    </row>
    <row r="1040" spans="1:1" x14ac:dyDescent="0.2">
      <c r="A1040" s="398"/>
    </row>
    <row r="1041" spans="1:1" x14ac:dyDescent="0.2">
      <c r="A1041" s="398"/>
    </row>
    <row r="1042" spans="1:1" x14ac:dyDescent="0.2">
      <c r="A1042" s="398"/>
    </row>
    <row r="1043" spans="1:1" x14ac:dyDescent="0.2">
      <c r="A1043" s="398"/>
    </row>
    <row r="1044" spans="1:1" x14ac:dyDescent="0.2">
      <c r="A1044" s="398"/>
    </row>
    <row r="1045" spans="1:1" x14ac:dyDescent="0.2">
      <c r="A1045" s="398"/>
    </row>
    <row r="1046" spans="1:1" x14ac:dyDescent="0.2">
      <c r="A1046" s="398"/>
    </row>
    <row r="1047" spans="1:1" x14ac:dyDescent="0.2">
      <c r="A1047" s="398"/>
    </row>
    <row r="1048" spans="1:1" x14ac:dyDescent="0.2">
      <c r="A1048" s="398"/>
    </row>
    <row r="1049" spans="1:1" x14ac:dyDescent="0.2">
      <c r="A1049" s="398"/>
    </row>
    <row r="1050" spans="1:1" x14ac:dyDescent="0.2">
      <c r="A1050" s="398"/>
    </row>
    <row r="1051" spans="1:1" x14ac:dyDescent="0.2">
      <c r="A1051" s="398"/>
    </row>
    <row r="1052" spans="1:1" x14ac:dyDescent="0.2">
      <c r="A1052" s="398"/>
    </row>
    <row r="1053" spans="1:1" x14ac:dyDescent="0.2">
      <c r="A1053" s="398"/>
    </row>
    <row r="1054" spans="1:1" x14ac:dyDescent="0.2">
      <c r="A1054" s="398"/>
    </row>
    <row r="1055" spans="1:1" x14ac:dyDescent="0.2">
      <c r="A1055" s="398"/>
    </row>
    <row r="1056" spans="1:1" x14ac:dyDescent="0.2">
      <c r="A1056" s="398"/>
    </row>
    <row r="1057" spans="1:1" x14ac:dyDescent="0.2">
      <c r="A1057" s="398"/>
    </row>
    <row r="1058" spans="1:1" x14ac:dyDescent="0.2">
      <c r="A1058" s="398"/>
    </row>
    <row r="1059" spans="1:1" x14ac:dyDescent="0.2">
      <c r="A1059" s="398"/>
    </row>
    <row r="1060" spans="1:1" x14ac:dyDescent="0.2">
      <c r="A1060" s="398"/>
    </row>
    <row r="1061" spans="1:1" x14ac:dyDescent="0.2">
      <c r="A1061" s="398"/>
    </row>
    <row r="1062" spans="1:1" x14ac:dyDescent="0.2">
      <c r="A1062" s="398"/>
    </row>
    <row r="1063" spans="1:1" x14ac:dyDescent="0.2">
      <c r="A1063" s="398"/>
    </row>
    <row r="1064" spans="1:1" x14ac:dyDescent="0.2">
      <c r="A1064" s="398"/>
    </row>
    <row r="1065" spans="1:1" x14ac:dyDescent="0.2">
      <c r="A1065" s="398"/>
    </row>
    <row r="1066" spans="1:1" x14ac:dyDescent="0.2">
      <c r="A1066" s="398"/>
    </row>
    <row r="1067" spans="1:1" x14ac:dyDescent="0.2">
      <c r="A1067" s="398"/>
    </row>
    <row r="1068" spans="1:1" x14ac:dyDescent="0.2">
      <c r="A1068" s="398"/>
    </row>
    <row r="1069" spans="1:1" x14ac:dyDescent="0.2">
      <c r="A1069" s="398"/>
    </row>
    <row r="1070" spans="1:1" x14ac:dyDescent="0.2">
      <c r="A1070" s="398"/>
    </row>
    <row r="1071" spans="1:1" x14ac:dyDescent="0.2">
      <c r="A1071" s="398"/>
    </row>
    <row r="1072" spans="1:1" x14ac:dyDescent="0.2">
      <c r="A1072" s="398"/>
    </row>
    <row r="1073" spans="1:1" x14ac:dyDescent="0.2">
      <c r="A1073" s="398"/>
    </row>
    <row r="1074" spans="1:1" x14ac:dyDescent="0.2">
      <c r="A1074" s="398"/>
    </row>
    <row r="1075" spans="1:1" x14ac:dyDescent="0.2">
      <c r="A1075" s="398"/>
    </row>
    <row r="1076" spans="1:1" x14ac:dyDescent="0.2">
      <c r="A1076" s="398"/>
    </row>
    <row r="1077" spans="1:1" x14ac:dyDescent="0.2">
      <c r="A1077" s="398"/>
    </row>
    <row r="1078" spans="1:1" x14ac:dyDescent="0.2">
      <c r="A1078" s="398"/>
    </row>
    <row r="1079" spans="1:1" x14ac:dyDescent="0.2">
      <c r="A1079" s="398"/>
    </row>
    <row r="1080" spans="1:1" x14ac:dyDescent="0.2">
      <c r="A1080" s="398"/>
    </row>
    <row r="1081" spans="1:1" x14ac:dyDescent="0.2">
      <c r="A1081" s="398"/>
    </row>
    <row r="1082" spans="1:1" x14ac:dyDescent="0.2">
      <c r="A1082" s="398"/>
    </row>
    <row r="1083" spans="1:1" x14ac:dyDescent="0.2">
      <c r="A1083" s="398"/>
    </row>
    <row r="1084" spans="1:1" x14ac:dyDescent="0.2">
      <c r="A1084" s="398"/>
    </row>
    <row r="1085" spans="1:1" x14ac:dyDescent="0.2">
      <c r="A1085" s="398"/>
    </row>
    <row r="1086" spans="1:1" x14ac:dyDescent="0.2">
      <c r="A1086" s="398"/>
    </row>
    <row r="1087" spans="1:1" x14ac:dyDescent="0.2">
      <c r="A1087" s="398"/>
    </row>
    <row r="1088" spans="1:1" x14ac:dyDescent="0.2">
      <c r="A1088" s="398"/>
    </row>
    <row r="1089" spans="1:1" x14ac:dyDescent="0.2">
      <c r="A1089" s="398"/>
    </row>
    <row r="1090" spans="1:1" x14ac:dyDescent="0.2">
      <c r="A1090" s="398"/>
    </row>
    <row r="1091" spans="1:1" x14ac:dyDescent="0.2">
      <c r="A1091" s="398"/>
    </row>
    <row r="1092" spans="1:1" x14ac:dyDescent="0.2">
      <c r="A1092" s="398"/>
    </row>
    <row r="1093" spans="1:1" x14ac:dyDescent="0.2">
      <c r="A1093" s="398"/>
    </row>
    <row r="1094" spans="1:1" x14ac:dyDescent="0.2">
      <c r="A1094" s="398"/>
    </row>
    <row r="1095" spans="1:1" x14ac:dyDescent="0.2">
      <c r="A1095" s="398"/>
    </row>
    <row r="1096" spans="1:1" x14ac:dyDescent="0.2">
      <c r="A1096" s="398"/>
    </row>
    <row r="1097" spans="1:1" x14ac:dyDescent="0.2">
      <c r="A1097" s="398"/>
    </row>
    <row r="1098" spans="1:1" x14ac:dyDescent="0.2">
      <c r="A1098" s="398"/>
    </row>
    <row r="1099" spans="1:1" x14ac:dyDescent="0.2">
      <c r="A1099" s="398"/>
    </row>
    <row r="1100" spans="1:1" x14ac:dyDescent="0.2">
      <c r="A1100" s="398"/>
    </row>
    <row r="1101" spans="1:1" x14ac:dyDescent="0.2">
      <c r="A1101" s="398"/>
    </row>
    <row r="1102" spans="1:1" x14ac:dyDescent="0.2">
      <c r="A1102" s="398"/>
    </row>
    <row r="1103" spans="1:1" x14ac:dyDescent="0.2">
      <c r="A1103" s="398"/>
    </row>
    <row r="1104" spans="1:1" x14ac:dyDescent="0.2">
      <c r="A1104" s="398"/>
    </row>
    <row r="1105" spans="1:1" x14ac:dyDescent="0.2">
      <c r="A1105" s="398"/>
    </row>
    <row r="1106" spans="1:1" x14ac:dyDescent="0.2">
      <c r="A1106" s="398"/>
    </row>
    <row r="1107" spans="1:1" x14ac:dyDescent="0.2">
      <c r="A1107" s="398"/>
    </row>
    <row r="1108" spans="1:1" x14ac:dyDescent="0.2">
      <c r="A1108" s="398"/>
    </row>
    <row r="1109" spans="1:1" x14ac:dyDescent="0.2">
      <c r="A1109" s="398"/>
    </row>
    <row r="1110" spans="1:1" x14ac:dyDescent="0.2">
      <c r="A1110" s="398"/>
    </row>
    <row r="1111" spans="1:1" x14ac:dyDescent="0.2">
      <c r="A1111" s="398"/>
    </row>
    <row r="1112" spans="1:1" x14ac:dyDescent="0.2">
      <c r="A1112" s="398"/>
    </row>
    <row r="1113" spans="1:1" x14ac:dyDescent="0.2">
      <c r="A1113" s="398"/>
    </row>
    <row r="1114" spans="1:1" x14ac:dyDescent="0.2">
      <c r="A1114" s="398"/>
    </row>
    <row r="1115" spans="1:1" x14ac:dyDescent="0.2">
      <c r="A1115" s="398"/>
    </row>
    <row r="1116" spans="1:1" x14ac:dyDescent="0.2">
      <c r="A1116" s="398"/>
    </row>
    <row r="1117" spans="1:1" x14ac:dyDescent="0.2">
      <c r="A1117" s="398"/>
    </row>
    <row r="1118" spans="1:1" x14ac:dyDescent="0.2">
      <c r="A1118" s="398"/>
    </row>
    <row r="1119" spans="1:1" x14ac:dyDescent="0.2">
      <c r="A1119" s="398"/>
    </row>
    <row r="1120" spans="1:1" x14ac:dyDescent="0.2">
      <c r="A1120" s="398"/>
    </row>
    <row r="1121" spans="1:1" x14ac:dyDescent="0.2">
      <c r="A1121" s="398"/>
    </row>
    <row r="1122" spans="1:1" x14ac:dyDescent="0.2">
      <c r="A1122" s="398"/>
    </row>
    <row r="1123" spans="1:1" x14ac:dyDescent="0.2">
      <c r="A1123" s="398"/>
    </row>
    <row r="1124" spans="1:1" x14ac:dyDescent="0.2">
      <c r="A1124" s="398"/>
    </row>
    <row r="1125" spans="1:1" x14ac:dyDescent="0.2">
      <c r="A1125" s="398"/>
    </row>
    <row r="1126" spans="1:1" x14ac:dyDescent="0.2">
      <c r="A1126" s="398"/>
    </row>
    <row r="1127" spans="1:1" x14ac:dyDescent="0.2">
      <c r="A1127" s="398"/>
    </row>
    <row r="1128" spans="1:1" x14ac:dyDescent="0.2">
      <c r="A1128" s="398"/>
    </row>
    <row r="1129" spans="1:1" x14ac:dyDescent="0.2">
      <c r="A1129" s="398"/>
    </row>
    <row r="1130" spans="1:1" x14ac:dyDescent="0.2">
      <c r="A1130" s="398"/>
    </row>
    <row r="1131" spans="1:1" x14ac:dyDescent="0.2">
      <c r="A1131" s="398"/>
    </row>
    <row r="1132" spans="1:1" x14ac:dyDescent="0.2">
      <c r="A1132" s="398"/>
    </row>
    <row r="1133" spans="1:1" x14ac:dyDescent="0.2">
      <c r="A1133" s="398"/>
    </row>
    <row r="1134" spans="1:1" x14ac:dyDescent="0.2">
      <c r="A1134" s="398"/>
    </row>
    <row r="1135" spans="1:1" x14ac:dyDescent="0.2">
      <c r="A1135" s="398"/>
    </row>
    <row r="1136" spans="1:1" x14ac:dyDescent="0.2">
      <c r="A1136" s="398"/>
    </row>
    <row r="1137" spans="1:1" x14ac:dyDescent="0.2">
      <c r="A1137" s="398"/>
    </row>
    <row r="1138" spans="1:1" x14ac:dyDescent="0.2">
      <c r="A1138" s="398"/>
    </row>
    <row r="1139" spans="1:1" x14ac:dyDescent="0.2">
      <c r="A1139" s="398"/>
    </row>
    <row r="1140" spans="1:1" x14ac:dyDescent="0.2">
      <c r="A1140" s="398"/>
    </row>
    <row r="1141" spans="1:1" x14ac:dyDescent="0.2">
      <c r="A1141" s="398"/>
    </row>
    <row r="1142" spans="1:1" x14ac:dyDescent="0.2">
      <c r="A1142" s="398"/>
    </row>
    <row r="1143" spans="1:1" x14ac:dyDescent="0.2">
      <c r="A1143" s="398"/>
    </row>
    <row r="1144" spans="1:1" x14ac:dyDescent="0.2">
      <c r="A1144" s="398"/>
    </row>
    <row r="1145" spans="1:1" x14ac:dyDescent="0.2">
      <c r="A1145" s="398"/>
    </row>
    <row r="1146" spans="1:1" x14ac:dyDescent="0.2">
      <c r="A1146" s="398"/>
    </row>
    <row r="1147" spans="1:1" x14ac:dyDescent="0.2">
      <c r="A1147" s="398"/>
    </row>
    <row r="1148" spans="1:1" x14ac:dyDescent="0.2">
      <c r="A1148" s="398"/>
    </row>
    <row r="1149" spans="1:1" x14ac:dyDescent="0.2">
      <c r="A1149" s="398"/>
    </row>
    <row r="1150" spans="1:1" x14ac:dyDescent="0.2">
      <c r="A1150" s="398"/>
    </row>
    <row r="1151" spans="1:1" x14ac:dyDescent="0.2">
      <c r="A1151" s="398"/>
    </row>
    <row r="1152" spans="1:1" x14ac:dyDescent="0.2">
      <c r="A1152" s="398"/>
    </row>
    <row r="1153" spans="1:1" x14ac:dyDescent="0.2">
      <c r="A1153" s="398"/>
    </row>
    <row r="1154" spans="1:1" x14ac:dyDescent="0.2">
      <c r="A1154" s="398"/>
    </row>
    <row r="1155" spans="1:1" x14ac:dyDescent="0.2">
      <c r="A1155" s="398"/>
    </row>
    <row r="1156" spans="1:1" x14ac:dyDescent="0.2">
      <c r="A1156" s="398"/>
    </row>
    <row r="1157" spans="1:1" x14ac:dyDescent="0.2">
      <c r="A1157" s="398"/>
    </row>
    <row r="1158" spans="1:1" x14ac:dyDescent="0.2">
      <c r="A1158" s="398"/>
    </row>
    <row r="1159" spans="1:1" x14ac:dyDescent="0.2">
      <c r="A1159" s="398"/>
    </row>
    <row r="1160" spans="1:1" x14ac:dyDescent="0.2">
      <c r="A1160" s="398"/>
    </row>
    <row r="1161" spans="1:1" x14ac:dyDescent="0.2">
      <c r="A1161" s="398"/>
    </row>
    <row r="1162" spans="1:1" x14ac:dyDescent="0.2">
      <c r="A1162" s="398"/>
    </row>
    <row r="1163" spans="1:1" x14ac:dyDescent="0.2">
      <c r="A1163" s="398"/>
    </row>
    <row r="1164" spans="1:1" x14ac:dyDescent="0.2">
      <c r="A1164" s="398"/>
    </row>
    <row r="1165" spans="1:1" x14ac:dyDescent="0.2">
      <c r="A1165" s="398"/>
    </row>
    <row r="1166" spans="1:1" x14ac:dyDescent="0.2">
      <c r="A1166" s="398"/>
    </row>
    <row r="1167" spans="1:1" x14ac:dyDescent="0.2">
      <c r="A1167" s="398"/>
    </row>
    <row r="1168" spans="1:1" x14ac:dyDescent="0.2">
      <c r="A1168" s="398"/>
    </row>
    <row r="1169" spans="1:1" x14ac:dyDescent="0.2">
      <c r="A1169" s="398"/>
    </row>
    <row r="1170" spans="1:1" x14ac:dyDescent="0.2">
      <c r="A1170" s="398"/>
    </row>
    <row r="1171" spans="1:1" x14ac:dyDescent="0.2">
      <c r="A1171" s="398"/>
    </row>
    <row r="1172" spans="1:1" x14ac:dyDescent="0.2">
      <c r="A1172" s="398"/>
    </row>
    <row r="1173" spans="1:1" x14ac:dyDescent="0.2">
      <c r="A1173" s="398"/>
    </row>
    <row r="1174" spans="1:1" x14ac:dyDescent="0.2">
      <c r="A1174" s="398"/>
    </row>
    <row r="1175" spans="1:1" x14ac:dyDescent="0.2">
      <c r="A1175" s="398"/>
    </row>
    <row r="1176" spans="1:1" x14ac:dyDescent="0.2">
      <c r="A1176" s="398"/>
    </row>
    <row r="1177" spans="1:1" x14ac:dyDescent="0.2">
      <c r="A1177" s="398"/>
    </row>
    <row r="1178" spans="1:1" x14ac:dyDescent="0.2">
      <c r="A1178" s="398"/>
    </row>
    <row r="1179" spans="1:1" x14ac:dyDescent="0.2">
      <c r="A1179" s="398"/>
    </row>
    <row r="1180" spans="1:1" x14ac:dyDescent="0.2">
      <c r="A1180" s="398"/>
    </row>
    <row r="1181" spans="1:1" x14ac:dyDescent="0.2">
      <c r="A1181" s="398"/>
    </row>
    <row r="1182" spans="1:1" x14ac:dyDescent="0.2">
      <c r="A1182" s="398"/>
    </row>
    <row r="1183" spans="1:1" x14ac:dyDescent="0.2">
      <c r="A1183" s="398"/>
    </row>
    <row r="1184" spans="1:1" x14ac:dyDescent="0.2">
      <c r="A1184" s="398"/>
    </row>
    <row r="1185" spans="1:1" x14ac:dyDescent="0.2">
      <c r="A1185" s="398"/>
    </row>
    <row r="1186" spans="1:1" x14ac:dyDescent="0.2">
      <c r="A1186" s="398"/>
    </row>
    <row r="1187" spans="1:1" x14ac:dyDescent="0.2">
      <c r="A1187" s="398"/>
    </row>
    <row r="1188" spans="1:1" x14ac:dyDescent="0.2">
      <c r="A1188" s="398"/>
    </row>
    <row r="1189" spans="1:1" x14ac:dyDescent="0.2">
      <c r="A1189" s="398"/>
    </row>
    <row r="1190" spans="1:1" x14ac:dyDescent="0.2">
      <c r="A1190" s="398"/>
    </row>
    <row r="1191" spans="1:1" x14ac:dyDescent="0.2">
      <c r="A1191" s="398"/>
    </row>
    <row r="1192" spans="1:1" x14ac:dyDescent="0.2">
      <c r="A1192" s="398"/>
    </row>
    <row r="1193" spans="1:1" x14ac:dyDescent="0.2">
      <c r="A1193" s="398"/>
    </row>
    <row r="1194" spans="1:1" x14ac:dyDescent="0.2">
      <c r="A1194" s="398"/>
    </row>
    <row r="1195" spans="1:1" x14ac:dyDescent="0.2">
      <c r="A1195" s="398"/>
    </row>
    <row r="1196" spans="1:1" x14ac:dyDescent="0.2">
      <c r="A1196" s="398"/>
    </row>
    <row r="1197" spans="1:1" x14ac:dyDescent="0.2">
      <c r="A1197" s="398"/>
    </row>
    <row r="1198" spans="1:1" x14ac:dyDescent="0.2">
      <c r="A1198" s="398"/>
    </row>
    <row r="1199" spans="1:1" x14ac:dyDescent="0.2">
      <c r="A1199" s="398"/>
    </row>
    <row r="1200" spans="1:1" x14ac:dyDescent="0.2">
      <c r="A1200" s="398"/>
    </row>
    <row r="1201" spans="1:1" x14ac:dyDescent="0.2">
      <c r="A1201" s="398"/>
    </row>
    <row r="1202" spans="1:1" x14ac:dyDescent="0.2">
      <c r="A1202" s="398"/>
    </row>
    <row r="1203" spans="1:1" x14ac:dyDescent="0.2">
      <c r="A1203" s="398"/>
    </row>
    <row r="1204" spans="1:1" x14ac:dyDescent="0.2">
      <c r="A1204" s="398"/>
    </row>
    <row r="1205" spans="1:1" x14ac:dyDescent="0.2">
      <c r="A1205" s="398"/>
    </row>
    <row r="1206" spans="1:1" x14ac:dyDescent="0.2">
      <c r="A1206" s="398"/>
    </row>
    <row r="1207" spans="1:1" x14ac:dyDescent="0.2">
      <c r="A1207" s="398"/>
    </row>
    <row r="1208" spans="1:1" x14ac:dyDescent="0.2">
      <c r="A1208" s="398"/>
    </row>
    <row r="1209" spans="1:1" x14ac:dyDescent="0.2">
      <c r="A1209" s="398"/>
    </row>
    <row r="1210" spans="1:1" x14ac:dyDescent="0.2">
      <c r="A1210" s="398"/>
    </row>
    <row r="1211" spans="1:1" x14ac:dyDescent="0.2">
      <c r="A1211" s="398"/>
    </row>
    <row r="1212" spans="1:1" x14ac:dyDescent="0.2">
      <c r="A1212" s="398"/>
    </row>
    <row r="1213" spans="1:1" x14ac:dyDescent="0.2">
      <c r="A1213" s="398"/>
    </row>
    <row r="1214" spans="1:1" x14ac:dyDescent="0.2">
      <c r="A1214" s="398"/>
    </row>
    <row r="1215" spans="1:1" x14ac:dyDescent="0.2">
      <c r="A1215" s="398"/>
    </row>
    <row r="1216" spans="1:1" x14ac:dyDescent="0.2">
      <c r="A1216" s="398"/>
    </row>
    <row r="1217" spans="1:1" x14ac:dyDescent="0.2">
      <c r="A1217" s="398"/>
    </row>
    <row r="1218" spans="1:1" x14ac:dyDescent="0.2">
      <c r="A1218" s="398"/>
    </row>
    <row r="1219" spans="1:1" x14ac:dyDescent="0.2">
      <c r="A1219" s="398"/>
    </row>
    <row r="1220" spans="1:1" x14ac:dyDescent="0.2">
      <c r="A1220" s="398"/>
    </row>
    <row r="1221" spans="1:1" x14ac:dyDescent="0.2">
      <c r="A1221" s="398"/>
    </row>
    <row r="1222" spans="1:1" x14ac:dyDescent="0.2">
      <c r="A1222" s="398"/>
    </row>
    <row r="1223" spans="1:1" x14ac:dyDescent="0.2">
      <c r="A1223" s="398"/>
    </row>
    <row r="1224" spans="1:1" x14ac:dyDescent="0.2">
      <c r="A1224" s="398"/>
    </row>
    <row r="1225" spans="1:1" x14ac:dyDescent="0.2">
      <c r="A1225" s="398"/>
    </row>
    <row r="1226" spans="1:1" x14ac:dyDescent="0.2">
      <c r="A1226" s="398"/>
    </row>
    <row r="1227" spans="1:1" x14ac:dyDescent="0.2">
      <c r="A1227" s="398"/>
    </row>
    <row r="1228" spans="1:1" x14ac:dyDescent="0.2">
      <c r="A1228" s="398"/>
    </row>
    <row r="1229" spans="1:1" x14ac:dyDescent="0.2">
      <c r="A1229" s="398"/>
    </row>
    <row r="1230" spans="1:1" x14ac:dyDescent="0.2">
      <c r="A1230" s="398"/>
    </row>
    <row r="1231" spans="1:1" x14ac:dyDescent="0.2">
      <c r="A1231" s="398"/>
    </row>
    <row r="1232" spans="1:1" x14ac:dyDescent="0.2">
      <c r="A1232" s="398"/>
    </row>
    <row r="1233" spans="1:1" x14ac:dyDescent="0.2">
      <c r="A1233" s="398"/>
    </row>
    <row r="1234" spans="1:1" x14ac:dyDescent="0.2">
      <c r="A1234" s="398"/>
    </row>
    <row r="1235" spans="1:1" x14ac:dyDescent="0.2">
      <c r="A1235" s="398"/>
    </row>
    <row r="1236" spans="1:1" x14ac:dyDescent="0.2">
      <c r="A1236" s="398"/>
    </row>
    <row r="1237" spans="1:1" x14ac:dyDescent="0.2">
      <c r="A1237" s="398"/>
    </row>
    <row r="1238" spans="1:1" x14ac:dyDescent="0.2">
      <c r="A1238" s="398"/>
    </row>
    <row r="1239" spans="1:1" x14ac:dyDescent="0.2">
      <c r="A1239" s="398"/>
    </row>
    <row r="1240" spans="1:1" x14ac:dyDescent="0.2">
      <c r="A1240" s="398"/>
    </row>
    <row r="1241" spans="1:1" x14ac:dyDescent="0.2">
      <c r="A1241" s="398"/>
    </row>
    <row r="1242" spans="1:1" x14ac:dyDescent="0.2">
      <c r="A1242" s="398"/>
    </row>
    <row r="1243" spans="1:1" x14ac:dyDescent="0.2">
      <c r="A1243" s="398"/>
    </row>
    <row r="1244" spans="1:1" x14ac:dyDescent="0.2">
      <c r="A1244" s="398"/>
    </row>
    <row r="1245" spans="1:1" x14ac:dyDescent="0.2">
      <c r="A1245" s="398"/>
    </row>
    <row r="1246" spans="1:1" x14ac:dyDescent="0.2">
      <c r="A1246" s="398"/>
    </row>
    <row r="1247" spans="1:1" x14ac:dyDescent="0.2">
      <c r="A1247" s="398"/>
    </row>
    <row r="1248" spans="1:1" x14ac:dyDescent="0.2">
      <c r="A1248" s="398"/>
    </row>
    <row r="1249" spans="1:1" x14ac:dyDescent="0.2">
      <c r="A1249" s="398"/>
    </row>
    <row r="1250" spans="1:1" x14ac:dyDescent="0.2">
      <c r="A1250" s="398"/>
    </row>
    <row r="1251" spans="1:1" x14ac:dyDescent="0.2">
      <c r="A1251" s="398"/>
    </row>
    <row r="1252" spans="1:1" x14ac:dyDescent="0.2">
      <c r="A1252" s="398"/>
    </row>
    <row r="1253" spans="1:1" x14ac:dyDescent="0.2">
      <c r="A1253" s="398"/>
    </row>
    <row r="1254" spans="1:1" x14ac:dyDescent="0.2">
      <c r="A1254" s="398"/>
    </row>
    <row r="1255" spans="1:1" x14ac:dyDescent="0.2">
      <c r="A1255" s="398"/>
    </row>
    <row r="1256" spans="1:1" x14ac:dyDescent="0.2">
      <c r="A1256" s="398"/>
    </row>
    <row r="1257" spans="1:1" x14ac:dyDescent="0.2">
      <c r="A1257" s="398"/>
    </row>
    <row r="1258" spans="1:1" x14ac:dyDescent="0.2">
      <c r="A1258" s="398"/>
    </row>
    <row r="1259" spans="1:1" x14ac:dyDescent="0.2">
      <c r="A1259" s="398"/>
    </row>
    <row r="1260" spans="1:1" x14ac:dyDescent="0.2">
      <c r="A1260" s="398"/>
    </row>
    <row r="1261" spans="1:1" x14ac:dyDescent="0.2">
      <c r="A1261" s="398"/>
    </row>
    <row r="1262" spans="1:1" x14ac:dyDescent="0.2">
      <c r="A1262" s="398"/>
    </row>
    <row r="1263" spans="1:1" x14ac:dyDescent="0.2">
      <c r="A1263" s="398"/>
    </row>
    <row r="1264" spans="1:1" x14ac:dyDescent="0.2">
      <c r="A1264" s="398"/>
    </row>
    <row r="1265" spans="1:1" x14ac:dyDescent="0.2">
      <c r="A1265" s="398"/>
    </row>
    <row r="1266" spans="1:1" x14ac:dyDescent="0.2">
      <c r="A1266" s="398"/>
    </row>
    <row r="1267" spans="1:1" x14ac:dyDescent="0.2">
      <c r="A1267" s="398"/>
    </row>
    <row r="1268" spans="1:1" x14ac:dyDescent="0.2">
      <c r="A1268" s="398"/>
    </row>
    <row r="1269" spans="1:1" x14ac:dyDescent="0.2">
      <c r="A1269" s="398"/>
    </row>
    <row r="1270" spans="1:1" x14ac:dyDescent="0.2">
      <c r="A1270" s="398"/>
    </row>
    <row r="1271" spans="1:1" x14ac:dyDescent="0.2">
      <c r="A1271" s="398"/>
    </row>
    <row r="1272" spans="1:1" x14ac:dyDescent="0.2">
      <c r="A1272" s="398"/>
    </row>
    <row r="1273" spans="1:1" x14ac:dyDescent="0.2">
      <c r="A1273" s="398"/>
    </row>
    <row r="1274" spans="1:1" x14ac:dyDescent="0.2">
      <c r="A1274" s="398"/>
    </row>
    <row r="1275" spans="1:1" x14ac:dyDescent="0.2">
      <c r="A1275" s="398"/>
    </row>
    <row r="1276" spans="1:1" x14ac:dyDescent="0.2">
      <c r="A1276" s="398"/>
    </row>
    <row r="1277" spans="1:1" x14ac:dyDescent="0.2">
      <c r="A1277" s="398"/>
    </row>
    <row r="1278" spans="1:1" x14ac:dyDescent="0.2">
      <c r="A1278" s="398"/>
    </row>
    <row r="1279" spans="1:1" x14ac:dyDescent="0.2">
      <c r="A1279" s="398"/>
    </row>
    <row r="1280" spans="1:1" x14ac:dyDescent="0.2">
      <c r="A1280" s="398"/>
    </row>
    <row r="1281" spans="1:1" x14ac:dyDescent="0.2">
      <c r="A1281" s="398"/>
    </row>
    <row r="1282" spans="1:1" x14ac:dyDescent="0.2">
      <c r="A1282" s="398"/>
    </row>
    <row r="1283" spans="1:1" x14ac:dyDescent="0.2">
      <c r="A1283" s="398"/>
    </row>
    <row r="1284" spans="1:1" x14ac:dyDescent="0.2">
      <c r="A1284" s="398"/>
    </row>
    <row r="1285" spans="1:1" x14ac:dyDescent="0.2">
      <c r="A1285" s="398"/>
    </row>
    <row r="1286" spans="1:1" x14ac:dyDescent="0.2">
      <c r="A1286" s="398"/>
    </row>
    <row r="1287" spans="1:1" x14ac:dyDescent="0.2">
      <c r="A1287" s="398"/>
    </row>
    <row r="1288" spans="1:1" x14ac:dyDescent="0.2">
      <c r="A1288" s="398"/>
    </row>
    <row r="1289" spans="1:1" x14ac:dyDescent="0.2">
      <c r="A1289" s="398"/>
    </row>
    <row r="1290" spans="1:1" x14ac:dyDescent="0.2">
      <c r="A1290" s="398"/>
    </row>
    <row r="1291" spans="1:1" x14ac:dyDescent="0.2">
      <c r="A1291" s="398"/>
    </row>
    <row r="1292" spans="1:1" x14ac:dyDescent="0.2">
      <c r="A1292" s="398"/>
    </row>
    <row r="1293" spans="1:1" x14ac:dyDescent="0.2">
      <c r="A1293" s="398"/>
    </row>
    <row r="1294" spans="1:1" x14ac:dyDescent="0.2">
      <c r="A1294" s="398"/>
    </row>
    <row r="1295" spans="1:1" x14ac:dyDescent="0.2">
      <c r="A1295" s="398"/>
    </row>
    <row r="1296" spans="1:1" x14ac:dyDescent="0.2">
      <c r="A1296" s="398"/>
    </row>
    <row r="1297" spans="1:1" x14ac:dyDescent="0.2">
      <c r="A1297" s="398"/>
    </row>
    <row r="1298" spans="1:1" x14ac:dyDescent="0.2">
      <c r="A1298" s="398"/>
    </row>
    <row r="1299" spans="1:1" x14ac:dyDescent="0.2">
      <c r="A1299" s="398"/>
    </row>
    <row r="1300" spans="1:1" x14ac:dyDescent="0.2">
      <c r="A1300" s="398"/>
    </row>
    <row r="1301" spans="1:1" x14ac:dyDescent="0.2">
      <c r="A1301" s="398"/>
    </row>
    <row r="1302" spans="1:1" x14ac:dyDescent="0.2">
      <c r="A1302" s="398"/>
    </row>
    <row r="1303" spans="1:1" x14ac:dyDescent="0.2">
      <c r="A1303" s="398"/>
    </row>
    <row r="1304" spans="1:1" x14ac:dyDescent="0.2">
      <c r="A1304" s="398"/>
    </row>
    <row r="1305" spans="1:1" x14ac:dyDescent="0.2">
      <c r="A1305" s="398"/>
    </row>
    <row r="1306" spans="1:1" x14ac:dyDescent="0.2">
      <c r="A1306" s="398"/>
    </row>
    <row r="1307" spans="1:1" x14ac:dyDescent="0.2">
      <c r="A1307" s="398"/>
    </row>
    <row r="1308" spans="1:1" x14ac:dyDescent="0.2">
      <c r="A1308" s="398"/>
    </row>
    <row r="1309" spans="1:1" x14ac:dyDescent="0.2">
      <c r="A1309" s="398"/>
    </row>
    <row r="1310" spans="1:1" x14ac:dyDescent="0.2">
      <c r="A1310" s="398"/>
    </row>
    <row r="1311" spans="1:1" x14ac:dyDescent="0.2">
      <c r="A1311" s="398"/>
    </row>
    <row r="1312" spans="1:1" x14ac:dyDescent="0.2">
      <c r="A1312" s="398"/>
    </row>
    <row r="1313" spans="1:1" x14ac:dyDescent="0.2">
      <c r="A1313" s="398"/>
    </row>
    <row r="1314" spans="1:1" x14ac:dyDescent="0.2">
      <c r="A1314" s="398"/>
    </row>
    <row r="1315" spans="1:1" x14ac:dyDescent="0.2">
      <c r="A1315" s="398"/>
    </row>
    <row r="1316" spans="1:1" x14ac:dyDescent="0.2">
      <c r="A1316" s="398"/>
    </row>
    <row r="1317" spans="1:1" x14ac:dyDescent="0.2">
      <c r="A1317" s="398"/>
    </row>
    <row r="1318" spans="1:1" x14ac:dyDescent="0.2">
      <c r="A1318" s="398"/>
    </row>
    <row r="1319" spans="1:1" x14ac:dyDescent="0.2">
      <c r="A1319" s="398"/>
    </row>
    <row r="1320" spans="1:1" x14ac:dyDescent="0.2">
      <c r="A1320" s="398"/>
    </row>
    <row r="1321" spans="1:1" x14ac:dyDescent="0.2">
      <c r="A1321" s="398"/>
    </row>
    <row r="1322" spans="1:1" x14ac:dyDescent="0.2">
      <c r="A1322" s="398"/>
    </row>
    <row r="1323" spans="1:1" x14ac:dyDescent="0.2">
      <c r="A1323" s="398"/>
    </row>
    <row r="1324" spans="1:1" x14ac:dyDescent="0.2">
      <c r="A1324" s="398"/>
    </row>
    <row r="1325" spans="1:1" x14ac:dyDescent="0.2">
      <c r="A1325" s="398"/>
    </row>
    <row r="1326" spans="1:1" x14ac:dyDescent="0.2">
      <c r="A1326" s="398"/>
    </row>
    <row r="1327" spans="1:1" x14ac:dyDescent="0.2">
      <c r="A1327" s="398"/>
    </row>
    <row r="1328" spans="1:1" x14ac:dyDescent="0.2">
      <c r="A1328" s="398"/>
    </row>
    <row r="1329" spans="1:1" x14ac:dyDescent="0.2">
      <c r="A1329" s="398"/>
    </row>
    <row r="1330" spans="1:1" x14ac:dyDescent="0.2">
      <c r="A1330" s="398"/>
    </row>
    <row r="1331" spans="1:1" x14ac:dyDescent="0.2">
      <c r="A1331" s="398"/>
    </row>
    <row r="1332" spans="1:1" x14ac:dyDescent="0.2">
      <c r="A1332" s="398"/>
    </row>
    <row r="1333" spans="1:1" x14ac:dyDescent="0.2">
      <c r="A1333" s="398"/>
    </row>
    <row r="1334" spans="1:1" x14ac:dyDescent="0.2">
      <c r="A1334" s="398"/>
    </row>
    <row r="1335" spans="1:1" x14ac:dyDescent="0.2">
      <c r="A1335" s="398"/>
    </row>
    <row r="1336" spans="1:1" x14ac:dyDescent="0.2">
      <c r="A1336" s="398"/>
    </row>
    <row r="1337" spans="1:1" x14ac:dyDescent="0.2">
      <c r="A1337" s="398"/>
    </row>
    <row r="1338" spans="1:1" x14ac:dyDescent="0.2">
      <c r="A1338" s="398"/>
    </row>
    <row r="1339" spans="1:1" x14ac:dyDescent="0.2">
      <c r="A1339" s="398"/>
    </row>
    <row r="1340" spans="1:1" x14ac:dyDescent="0.2">
      <c r="A1340" s="398"/>
    </row>
    <row r="1341" spans="1:1" x14ac:dyDescent="0.2">
      <c r="A1341" s="398"/>
    </row>
    <row r="1342" spans="1:1" x14ac:dyDescent="0.2">
      <c r="A1342" s="398"/>
    </row>
    <row r="1343" spans="1:1" x14ac:dyDescent="0.2">
      <c r="A1343" s="398"/>
    </row>
    <row r="1344" spans="1:1" x14ac:dyDescent="0.2">
      <c r="A1344" s="398"/>
    </row>
    <row r="1345" spans="1:1" x14ac:dyDescent="0.2">
      <c r="A1345" s="398"/>
    </row>
    <row r="1346" spans="1:1" x14ac:dyDescent="0.2">
      <c r="A1346" s="398"/>
    </row>
    <row r="1347" spans="1:1" x14ac:dyDescent="0.2">
      <c r="A1347" s="398"/>
    </row>
    <row r="1348" spans="1:1" x14ac:dyDescent="0.2">
      <c r="A1348" s="398"/>
    </row>
    <row r="1349" spans="1:1" x14ac:dyDescent="0.2">
      <c r="A1349" s="398"/>
    </row>
    <row r="1350" spans="1:1" x14ac:dyDescent="0.2">
      <c r="A1350" s="398"/>
    </row>
    <row r="1351" spans="1:1" x14ac:dyDescent="0.2">
      <c r="A1351" s="398"/>
    </row>
    <row r="1352" spans="1:1" x14ac:dyDescent="0.2">
      <c r="A1352" s="398"/>
    </row>
    <row r="1353" spans="1:1" x14ac:dyDescent="0.2">
      <c r="A1353" s="398"/>
    </row>
    <row r="1354" spans="1:1" x14ac:dyDescent="0.2">
      <c r="A1354" s="398"/>
    </row>
    <row r="1355" spans="1:1" x14ac:dyDescent="0.2">
      <c r="A1355" s="398"/>
    </row>
    <row r="1356" spans="1:1" x14ac:dyDescent="0.2">
      <c r="A1356" s="398"/>
    </row>
    <row r="1357" spans="1:1" x14ac:dyDescent="0.2">
      <c r="A1357" s="398"/>
    </row>
    <row r="1358" spans="1:1" x14ac:dyDescent="0.2">
      <c r="A1358" s="398"/>
    </row>
    <row r="1359" spans="1:1" x14ac:dyDescent="0.2">
      <c r="A1359" s="398"/>
    </row>
    <row r="1360" spans="1:1" x14ac:dyDescent="0.2">
      <c r="A1360" s="398"/>
    </row>
    <row r="1361" spans="1:1" x14ac:dyDescent="0.2">
      <c r="A1361" s="398"/>
    </row>
    <row r="1362" spans="1:1" x14ac:dyDescent="0.2">
      <c r="A1362" s="398"/>
    </row>
    <row r="1363" spans="1:1" x14ac:dyDescent="0.2">
      <c r="A1363" s="398"/>
    </row>
    <row r="1364" spans="1:1" x14ac:dyDescent="0.2">
      <c r="A1364" s="398"/>
    </row>
    <row r="1365" spans="1:1" x14ac:dyDescent="0.2">
      <c r="A1365" s="398"/>
    </row>
    <row r="1366" spans="1:1" x14ac:dyDescent="0.2">
      <c r="A1366" s="398"/>
    </row>
    <row r="1367" spans="1:1" x14ac:dyDescent="0.2">
      <c r="A1367" s="398"/>
    </row>
    <row r="1368" spans="1:1" x14ac:dyDescent="0.2">
      <c r="A1368" s="398"/>
    </row>
    <row r="1369" spans="1:1" x14ac:dyDescent="0.2">
      <c r="A1369" s="398"/>
    </row>
    <row r="1370" spans="1:1" x14ac:dyDescent="0.2">
      <c r="A1370" s="398"/>
    </row>
    <row r="1371" spans="1:1" x14ac:dyDescent="0.2">
      <c r="A1371" s="398"/>
    </row>
    <row r="1372" spans="1:1" x14ac:dyDescent="0.2">
      <c r="A1372" s="398"/>
    </row>
    <row r="1373" spans="1:1" x14ac:dyDescent="0.2">
      <c r="A1373" s="398"/>
    </row>
    <row r="1374" spans="1:1" x14ac:dyDescent="0.2">
      <c r="A1374" s="398"/>
    </row>
    <row r="1375" spans="1:1" x14ac:dyDescent="0.2">
      <c r="A1375" s="398"/>
    </row>
    <row r="1376" spans="1:1" x14ac:dyDescent="0.2">
      <c r="A1376" s="398"/>
    </row>
    <row r="1377" spans="1:1" x14ac:dyDescent="0.2">
      <c r="A1377" s="398"/>
    </row>
    <row r="1378" spans="1:1" x14ac:dyDescent="0.2">
      <c r="A1378" s="398"/>
    </row>
    <row r="1379" spans="1:1" x14ac:dyDescent="0.2">
      <c r="A1379" s="398"/>
    </row>
    <row r="1380" spans="1:1" x14ac:dyDescent="0.2">
      <c r="A1380" s="398"/>
    </row>
    <row r="1381" spans="1:1" x14ac:dyDescent="0.2">
      <c r="A1381" s="398"/>
    </row>
    <row r="1382" spans="1:1" x14ac:dyDescent="0.2">
      <c r="A1382" s="398"/>
    </row>
    <row r="1383" spans="1:1" x14ac:dyDescent="0.2">
      <c r="A1383" s="398"/>
    </row>
    <row r="1384" spans="1:1" x14ac:dyDescent="0.2">
      <c r="A1384" s="398"/>
    </row>
    <row r="1385" spans="1:1" x14ac:dyDescent="0.2">
      <c r="A1385" s="398"/>
    </row>
    <row r="1386" spans="1:1" x14ac:dyDescent="0.2">
      <c r="A1386" s="398"/>
    </row>
    <row r="1387" spans="1:1" x14ac:dyDescent="0.2">
      <c r="A1387" s="398"/>
    </row>
    <row r="1388" spans="1:1" x14ac:dyDescent="0.2">
      <c r="A1388" s="398"/>
    </row>
    <row r="1389" spans="1:1" x14ac:dyDescent="0.2">
      <c r="A1389" s="398"/>
    </row>
    <row r="1390" spans="1:1" x14ac:dyDescent="0.2">
      <c r="A1390" s="398"/>
    </row>
    <row r="1391" spans="1:1" x14ac:dyDescent="0.2">
      <c r="A1391" s="398"/>
    </row>
    <row r="1392" spans="1:1" x14ac:dyDescent="0.2">
      <c r="A1392" s="398"/>
    </row>
    <row r="1393" spans="1:1" x14ac:dyDescent="0.2">
      <c r="A1393" s="398"/>
    </row>
    <row r="1394" spans="1:1" x14ac:dyDescent="0.2">
      <c r="A1394" s="398"/>
    </row>
    <row r="1395" spans="1:1" x14ac:dyDescent="0.2">
      <c r="A1395" s="398"/>
    </row>
    <row r="1396" spans="1:1" x14ac:dyDescent="0.2">
      <c r="A1396" s="398"/>
    </row>
    <row r="1397" spans="1:1" x14ac:dyDescent="0.2">
      <c r="A1397" s="398"/>
    </row>
    <row r="1398" spans="1:1" x14ac:dyDescent="0.2">
      <c r="A1398" s="398"/>
    </row>
    <row r="1399" spans="1:1" x14ac:dyDescent="0.2">
      <c r="A1399" s="398"/>
    </row>
    <row r="1400" spans="1:1" x14ac:dyDescent="0.2">
      <c r="A1400" s="398"/>
    </row>
    <row r="1401" spans="1:1" x14ac:dyDescent="0.2">
      <c r="A1401" s="398"/>
    </row>
    <row r="1402" spans="1:1" x14ac:dyDescent="0.2">
      <c r="A1402" s="398"/>
    </row>
    <row r="1403" spans="1:1" x14ac:dyDescent="0.2">
      <c r="A1403" s="398"/>
    </row>
    <row r="1404" spans="1:1" x14ac:dyDescent="0.2">
      <c r="A1404" s="398"/>
    </row>
    <row r="1405" spans="1:1" x14ac:dyDescent="0.2">
      <c r="A1405" s="398"/>
    </row>
    <row r="1406" spans="1:1" x14ac:dyDescent="0.2">
      <c r="A1406" s="398"/>
    </row>
    <row r="1407" spans="1:1" x14ac:dyDescent="0.2">
      <c r="A1407" s="398"/>
    </row>
    <row r="1408" spans="1:1" x14ac:dyDescent="0.2">
      <c r="A1408" s="398"/>
    </row>
    <row r="1409" spans="1:1" x14ac:dyDescent="0.2">
      <c r="A1409" s="398"/>
    </row>
    <row r="1410" spans="1:1" x14ac:dyDescent="0.2">
      <c r="A1410" s="398"/>
    </row>
    <row r="1411" spans="1:1" x14ac:dyDescent="0.2">
      <c r="A1411" s="398"/>
    </row>
    <row r="1412" spans="1:1" x14ac:dyDescent="0.2">
      <c r="A1412" s="398"/>
    </row>
    <row r="1413" spans="1:1" x14ac:dyDescent="0.2">
      <c r="A1413" s="398"/>
    </row>
    <row r="1414" spans="1:1" x14ac:dyDescent="0.2">
      <c r="A1414" s="398"/>
    </row>
    <row r="1415" spans="1:1" x14ac:dyDescent="0.2">
      <c r="A1415" s="398"/>
    </row>
    <row r="1416" spans="1:1" x14ac:dyDescent="0.2">
      <c r="A1416" s="398"/>
    </row>
    <row r="1417" spans="1:1" x14ac:dyDescent="0.2">
      <c r="A1417" s="398"/>
    </row>
    <row r="1418" spans="1:1" x14ac:dyDescent="0.2">
      <c r="A1418" s="398"/>
    </row>
    <row r="1419" spans="1:1" x14ac:dyDescent="0.2">
      <c r="A1419" s="398"/>
    </row>
    <row r="1420" spans="1:1" x14ac:dyDescent="0.2">
      <c r="A1420" s="398"/>
    </row>
    <row r="1421" spans="1:1" x14ac:dyDescent="0.2">
      <c r="A1421" s="398"/>
    </row>
    <row r="1422" spans="1:1" x14ac:dyDescent="0.2">
      <c r="A1422" s="398"/>
    </row>
    <row r="1423" spans="1:1" x14ac:dyDescent="0.2">
      <c r="A1423" s="398"/>
    </row>
    <row r="1424" spans="1:1" x14ac:dyDescent="0.2">
      <c r="A1424" s="398"/>
    </row>
    <row r="1425" spans="1:1" x14ac:dyDescent="0.2">
      <c r="A1425" s="398"/>
    </row>
    <row r="1426" spans="1:1" x14ac:dyDescent="0.2">
      <c r="A1426" s="398"/>
    </row>
    <row r="1427" spans="1:1" x14ac:dyDescent="0.2">
      <c r="A1427" s="398"/>
    </row>
    <row r="1428" spans="1:1" x14ac:dyDescent="0.2">
      <c r="A1428" s="398"/>
    </row>
    <row r="1429" spans="1:1" x14ac:dyDescent="0.2">
      <c r="A1429" s="398"/>
    </row>
    <row r="1430" spans="1:1" x14ac:dyDescent="0.2">
      <c r="A1430" s="398"/>
    </row>
    <row r="1431" spans="1:1" x14ac:dyDescent="0.2">
      <c r="A1431" s="398"/>
    </row>
    <row r="1432" spans="1:1" x14ac:dyDescent="0.2">
      <c r="A1432" s="398"/>
    </row>
    <row r="1433" spans="1:1" x14ac:dyDescent="0.2">
      <c r="A1433" s="398"/>
    </row>
    <row r="1434" spans="1:1" x14ac:dyDescent="0.2">
      <c r="A1434" s="398"/>
    </row>
    <row r="1435" spans="1:1" x14ac:dyDescent="0.2">
      <c r="A1435" s="398"/>
    </row>
    <row r="1436" spans="1:1" x14ac:dyDescent="0.2">
      <c r="A1436" s="398"/>
    </row>
    <row r="1437" spans="1:1" x14ac:dyDescent="0.2">
      <c r="A1437" s="398"/>
    </row>
    <row r="1438" spans="1:1" x14ac:dyDescent="0.2">
      <c r="A1438" s="398"/>
    </row>
    <row r="1439" spans="1:1" x14ac:dyDescent="0.2">
      <c r="A1439" s="398"/>
    </row>
    <row r="1440" spans="1:1" x14ac:dyDescent="0.2">
      <c r="A1440" s="398"/>
    </row>
    <row r="1441" spans="1:1" x14ac:dyDescent="0.2">
      <c r="A1441" s="398"/>
    </row>
    <row r="1442" spans="1:1" x14ac:dyDescent="0.2">
      <c r="A1442" s="398"/>
    </row>
    <row r="1443" spans="1:1" x14ac:dyDescent="0.2">
      <c r="A1443" s="398"/>
    </row>
    <row r="1444" spans="1:1" x14ac:dyDescent="0.2">
      <c r="A1444" s="398"/>
    </row>
    <row r="1445" spans="1:1" x14ac:dyDescent="0.2">
      <c r="A1445" s="398"/>
    </row>
    <row r="1446" spans="1:1" x14ac:dyDescent="0.2">
      <c r="A1446" s="398"/>
    </row>
    <row r="1447" spans="1:1" x14ac:dyDescent="0.2">
      <c r="A1447" s="398"/>
    </row>
    <row r="1448" spans="1:1" x14ac:dyDescent="0.2">
      <c r="A1448" s="398"/>
    </row>
    <row r="1449" spans="1:1" x14ac:dyDescent="0.2">
      <c r="A1449" s="398"/>
    </row>
    <row r="1450" spans="1:1" x14ac:dyDescent="0.2">
      <c r="A1450" s="398"/>
    </row>
    <row r="1451" spans="1:1" x14ac:dyDescent="0.2">
      <c r="A1451" s="398"/>
    </row>
    <row r="1452" spans="1:1" x14ac:dyDescent="0.2">
      <c r="A1452" s="398"/>
    </row>
    <row r="1453" spans="1:1" x14ac:dyDescent="0.2">
      <c r="A1453" s="398"/>
    </row>
    <row r="1454" spans="1:1" x14ac:dyDescent="0.2">
      <c r="A1454" s="398"/>
    </row>
    <row r="1455" spans="1:1" x14ac:dyDescent="0.2">
      <c r="A1455" s="398"/>
    </row>
    <row r="1456" spans="1:1" x14ac:dyDescent="0.2">
      <c r="A1456" s="398"/>
    </row>
    <row r="1457" spans="1:1" x14ac:dyDescent="0.2">
      <c r="A1457" s="398"/>
    </row>
    <row r="1458" spans="1:1" x14ac:dyDescent="0.2">
      <c r="A1458" s="398"/>
    </row>
    <row r="1459" spans="1:1" x14ac:dyDescent="0.2">
      <c r="A1459" s="398"/>
    </row>
    <row r="1460" spans="1:1" x14ac:dyDescent="0.2">
      <c r="A1460" s="398"/>
    </row>
    <row r="1461" spans="1:1" x14ac:dyDescent="0.2">
      <c r="A1461" s="398"/>
    </row>
    <row r="1462" spans="1:1" x14ac:dyDescent="0.2">
      <c r="A1462" s="398"/>
    </row>
    <row r="1463" spans="1:1" x14ac:dyDescent="0.2">
      <c r="A1463" s="398"/>
    </row>
    <row r="1464" spans="1:1" x14ac:dyDescent="0.2">
      <c r="A1464" s="398"/>
    </row>
    <row r="1465" spans="1:1" x14ac:dyDescent="0.2">
      <c r="A1465" s="398"/>
    </row>
    <row r="1466" spans="1:1" x14ac:dyDescent="0.2">
      <c r="A1466" s="398"/>
    </row>
    <row r="1467" spans="1:1" x14ac:dyDescent="0.2">
      <c r="A1467" s="398"/>
    </row>
    <row r="1468" spans="1:1" x14ac:dyDescent="0.2">
      <c r="A1468" s="398"/>
    </row>
    <row r="1469" spans="1:1" x14ac:dyDescent="0.2">
      <c r="A1469" s="398"/>
    </row>
    <row r="1470" spans="1:1" x14ac:dyDescent="0.2">
      <c r="A1470" s="398"/>
    </row>
    <row r="1471" spans="1:1" x14ac:dyDescent="0.2">
      <c r="A1471" s="398"/>
    </row>
    <row r="1472" spans="1:1" x14ac:dyDescent="0.2">
      <c r="A1472" s="398"/>
    </row>
    <row r="1473" spans="1:1" x14ac:dyDescent="0.2">
      <c r="A1473" s="398"/>
    </row>
    <row r="1474" spans="1:1" x14ac:dyDescent="0.2">
      <c r="A1474" s="398"/>
    </row>
    <row r="1475" spans="1:1" x14ac:dyDescent="0.2">
      <c r="A1475" s="398"/>
    </row>
    <row r="1476" spans="1:1" x14ac:dyDescent="0.2">
      <c r="A1476" s="398"/>
    </row>
    <row r="1477" spans="1:1" x14ac:dyDescent="0.2">
      <c r="A1477" s="398"/>
    </row>
    <row r="1478" spans="1:1" x14ac:dyDescent="0.2">
      <c r="A1478" s="398"/>
    </row>
    <row r="1479" spans="1:1" x14ac:dyDescent="0.2">
      <c r="A1479" s="398"/>
    </row>
    <row r="1480" spans="1:1" x14ac:dyDescent="0.2">
      <c r="A1480" s="398"/>
    </row>
    <row r="1481" spans="1:1" x14ac:dyDescent="0.2">
      <c r="A1481" s="398"/>
    </row>
    <row r="1482" spans="1:1" x14ac:dyDescent="0.2">
      <c r="A1482" s="398"/>
    </row>
    <row r="1483" spans="1:1" x14ac:dyDescent="0.2">
      <c r="A1483" s="398"/>
    </row>
    <row r="1484" spans="1:1" x14ac:dyDescent="0.2">
      <c r="A1484" s="398"/>
    </row>
    <row r="1485" spans="1:1" x14ac:dyDescent="0.2">
      <c r="A1485" s="398"/>
    </row>
    <row r="1486" spans="1:1" x14ac:dyDescent="0.2">
      <c r="A1486" s="398"/>
    </row>
    <row r="1487" spans="1:1" x14ac:dyDescent="0.2">
      <c r="A1487" s="398"/>
    </row>
    <row r="1488" spans="1:1" x14ac:dyDescent="0.2">
      <c r="A1488" s="398"/>
    </row>
    <row r="1489" spans="1:1" x14ac:dyDescent="0.2">
      <c r="A1489" s="398"/>
    </row>
    <row r="1490" spans="1:1" x14ac:dyDescent="0.2">
      <c r="A1490" s="398"/>
    </row>
    <row r="1491" spans="1:1" x14ac:dyDescent="0.2">
      <c r="A1491" s="398"/>
    </row>
    <row r="1492" spans="1:1" x14ac:dyDescent="0.2">
      <c r="A1492" s="398"/>
    </row>
    <row r="1493" spans="1:1" x14ac:dyDescent="0.2">
      <c r="A1493" s="398"/>
    </row>
    <row r="1494" spans="1:1" x14ac:dyDescent="0.2">
      <c r="A1494" s="398"/>
    </row>
    <row r="1495" spans="1:1" x14ac:dyDescent="0.2">
      <c r="A1495" s="398"/>
    </row>
    <row r="1496" spans="1:1" x14ac:dyDescent="0.2">
      <c r="A1496" s="398"/>
    </row>
    <row r="1497" spans="1:1" x14ac:dyDescent="0.2">
      <c r="A1497" s="398"/>
    </row>
    <row r="1498" spans="1:1" x14ac:dyDescent="0.2">
      <c r="A1498" s="398"/>
    </row>
    <row r="1499" spans="1:1" x14ac:dyDescent="0.2">
      <c r="A1499" s="398"/>
    </row>
    <row r="1500" spans="1:1" x14ac:dyDescent="0.2">
      <c r="A1500" s="398"/>
    </row>
    <row r="1501" spans="1:1" x14ac:dyDescent="0.2">
      <c r="A1501" s="398"/>
    </row>
    <row r="1502" spans="1:1" x14ac:dyDescent="0.2">
      <c r="A1502" s="398"/>
    </row>
    <row r="1503" spans="1:1" x14ac:dyDescent="0.2">
      <c r="A1503" s="398"/>
    </row>
    <row r="1504" spans="1:1" x14ac:dyDescent="0.2">
      <c r="A1504" s="398"/>
    </row>
    <row r="1505" spans="1:1" x14ac:dyDescent="0.2">
      <c r="A1505" s="398"/>
    </row>
    <row r="1506" spans="1:1" x14ac:dyDescent="0.2">
      <c r="A1506" s="398"/>
    </row>
    <row r="1507" spans="1:1" x14ac:dyDescent="0.2">
      <c r="A1507" s="398"/>
    </row>
    <row r="1508" spans="1:1" x14ac:dyDescent="0.2">
      <c r="A1508" s="398"/>
    </row>
    <row r="1509" spans="1:1" x14ac:dyDescent="0.2">
      <c r="A1509" s="398"/>
    </row>
    <row r="1510" spans="1:1" x14ac:dyDescent="0.2">
      <c r="A1510" s="398"/>
    </row>
    <row r="1511" spans="1:1" x14ac:dyDescent="0.2">
      <c r="A1511" s="398"/>
    </row>
    <row r="1512" spans="1:1" x14ac:dyDescent="0.2">
      <c r="A1512" s="398"/>
    </row>
    <row r="1513" spans="1:1" x14ac:dyDescent="0.2">
      <c r="A1513" s="398"/>
    </row>
    <row r="1514" spans="1:1" x14ac:dyDescent="0.2">
      <c r="A1514" s="398"/>
    </row>
    <row r="1515" spans="1:1" x14ac:dyDescent="0.2">
      <c r="A1515" s="398"/>
    </row>
    <row r="1516" spans="1:1" x14ac:dyDescent="0.2">
      <c r="A1516" s="398"/>
    </row>
    <row r="1517" spans="1:1" x14ac:dyDescent="0.2">
      <c r="A1517" s="398"/>
    </row>
    <row r="1518" spans="1:1" x14ac:dyDescent="0.2">
      <c r="A1518" s="398"/>
    </row>
    <row r="1519" spans="1:1" x14ac:dyDescent="0.2">
      <c r="A1519" s="398"/>
    </row>
    <row r="1520" spans="1:1" x14ac:dyDescent="0.2">
      <c r="A1520" s="398"/>
    </row>
    <row r="1521" spans="1:1" x14ac:dyDescent="0.2">
      <c r="A1521" s="398"/>
    </row>
    <row r="1522" spans="1:1" x14ac:dyDescent="0.2">
      <c r="A1522" s="398"/>
    </row>
    <row r="1523" spans="1:1" x14ac:dyDescent="0.2">
      <c r="A1523" s="398"/>
    </row>
    <row r="1524" spans="1:1" x14ac:dyDescent="0.2">
      <c r="A1524" s="398"/>
    </row>
    <row r="1525" spans="1:1" x14ac:dyDescent="0.2">
      <c r="A1525" s="398"/>
    </row>
    <row r="1526" spans="1:1" x14ac:dyDescent="0.2">
      <c r="A1526" s="398"/>
    </row>
    <row r="1527" spans="1:1" x14ac:dyDescent="0.2">
      <c r="A1527" s="398"/>
    </row>
    <row r="1528" spans="1:1" x14ac:dyDescent="0.2">
      <c r="A1528" s="398"/>
    </row>
    <row r="1529" spans="1:1" x14ac:dyDescent="0.2">
      <c r="A1529" s="398"/>
    </row>
    <row r="1530" spans="1:1" x14ac:dyDescent="0.2">
      <c r="A1530" s="398"/>
    </row>
    <row r="1531" spans="1:1" x14ac:dyDescent="0.2">
      <c r="A1531" s="398"/>
    </row>
    <row r="1532" spans="1:1" x14ac:dyDescent="0.2">
      <c r="A1532" s="398"/>
    </row>
    <row r="1533" spans="1:1" x14ac:dyDescent="0.2">
      <c r="A1533" s="398"/>
    </row>
    <row r="1534" spans="1:1" x14ac:dyDescent="0.2">
      <c r="A1534" s="398"/>
    </row>
    <row r="1535" spans="1:1" x14ac:dyDescent="0.2">
      <c r="A1535" s="398"/>
    </row>
    <row r="1536" spans="1:1" x14ac:dyDescent="0.2">
      <c r="A1536" s="398"/>
    </row>
    <row r="1537" spans="1:1" x14ac:dyDescent="0.2">
      <c r="A1537" s="398"/>
    </row>
    <row r="1538" spans="1:1" x14ac:dyDescent="0.2">
      <c r="A1538" s="398"/>
    </row>
    <row r="1539" spans="1:1" x14ac:dyDescent="0.2">
      <c r="A1539" s="398"/>
    </row>
    <row r="1540" spans="1:1" x14ac:dyDescent="0.2">
      <c r="A1540" s="398"/>
    </row>
    <row r="1541" spans="1:1" x14ac:dyDescent="0.2">
      <c r="A1541" s="398"/>
    </row>
    <row r="1542" spans="1:1" x14ac:dyDescent="0.2">
      <c r="A1542" s="398"/>
    </row>
    <row r="1543" spans="1:1" x14ac:dyDescent="0.2">
      <c r="A1543" s="398"/>
    </row>
    <row r="1544" spans="1:1" x14ac:dyDescent="0.2">
      <c r="A1544" s="398"/>
    </row>
    <row r="1545" spans="1:1" x14ac:dyDescent="0.2">
      <c r="A1545" s="398"/>
    </row>
    <row r="1546" spans="1:1" x14ac:dyDescent="0.2">
      <c r="A1546" s="398"/>
    </row>
    <row r="1547" spans="1:1" x14ac:dyDescent="0.2">
      <c r="A1547" s="398"/>
    </row>
    <row r="1548" spans="1:1" x14ac:dyDescent="0.2">
      <c r="A1548" s="398"/>
    </row>
    <row r="1549" spans="1:1" x14ac:dyDescent="0.2">
      <c r="A1549" s="398"/>
    </row>
    <row r="1550" spans="1:1" x14ac:dyDescent="0.2">
      <c r="A1550" s="398"/>
    </row>
    <row r="1551" spans="1:1" x14ac:dyDescent="0.2">
      <c r="A1551" s="398"/>
    </row>
    <row r="1552" spans="1:1" x14ac:dyDescent="0.2">
      <c r="A1552" s="398"/>
    </row>
    <row r="1553" spans="1:1" x14ac:dyDescent="0.2">
      <c r="A1553" s="398"/>
    </row>
    <row r="1554" spans="1:1" x14ac:dyDescent="0.2">
      <c r="A1554" s="398"/>
    </row>
    <row r="1555" spans="1:1" x14ac:dyDescent="0.2">
      <c r="A1555" s="398"/>
    </row>
    <row r="1556" spans="1:1" x14ac:dyDescent="0.2">
      <c r="A1556" s="398"/>
    </row>
    <row r="1557" spans="1:1" x14ac:dyDescent="0.2">
      <c r="A1557" s="398"/>
    </row>
    <row r="1558" spans="1:1" x14ac:dyDescent="0.2">
      <c r="A1558" s="398"/>
    </row>
    <row r="1559" spans="1:1" x14ac:dyDescent="0.2">
      <c r="A1559" s="398"/>
    </row>
    <row r="1560" spans="1:1" x14ac:dyDescent="0.2">
      <c r="A1560" s="398"/>
    </row>
    <row r="1561" spans="1:1" x14ac:dyDescent="0.2">
      <c r="A1561" s="398"/>
    </row>
    <row r="1562" spans="1:1" x14ac:dyDescent="0.2">
      <c r="A1562" s="398"/>
    </row>
    <row r="1563" spans="1:1" x14ac:dyDescent="0.2">
      <c r="A1563" s="398"/>
    </row>
    <row r="1564" spans="1:1" x14ac:dyDescent="0.2">
      <c r="A1564" s="398"/>
    </row>
    <row r="1565" spans="1:1" x14ac:dyDescent="0.2">
      <c r="A1565" s="398"/>
    </row>
    <row r="1566" spans="1:1" x14ac:dyDescent="0.2">
      <c r="A1566" s="398"/>
    </row>
    <row r="1567" spans="1:1" x14ac:dyDescent="0.2">
      <c r="A1567" s="398"/>
    </row>
    <row r="1568" spans="1:1" x14ac:dyDescent="0.2">
      <c r="A1568" s="398"/>
    </row>
    <row r="1569" spans="1:1" x14ac:dyDescent="0.2">
      <c r="A1569" s="398"/>
    </row>
    <row r="1570" spans="1:1" x14ac:dyDescent="0.2">
      <c r="A1570" s="398"/>
    </row>
    <row r="1571" spans="1:1" x14ac:dyDescent="0.2">
      <c r="A1571" s="398"/>
    </row>
    <row r="1572" spans="1:1" x14ac:dyDescent="0.2">
      <c r="A1572" s="398"/>
    </row>
    <row r="1573" spans="1:1" x14ac:dyDescent="0.2">
      <c r="A1573" s="398"/>
    </row>
    <row r="1574" spans="1:1" x14ac:dyDescent="0.2">
      <c r="A1574" s="398"/>
    </row>
    <row r="1575" spans="1:1" x14ac:dyDescent="0.2">
      <c r="A1575" s="398"/>
    </row>
    <row r="1576" spans="1:1" x14ac:dyDescent="0.2">
      <c r="A1576" s="398"/>
    </row>
    <row r="1577" spans="1:1" x14ac:dyDescent="0.2">
      <c r="A1577" s="398"/>
    </row>
    <row r="1578" spans="1:1" x14ac:dyDescent="0.2">
      <c r="A1578" s="398"/>
    </row>
    <row r="1579" spans="1:1" x14ac:dyDescent="0.2">
      <c r="A1579" s="398"/>
    </row>
    <row r="1580" spans="1:1" x14ac:dyDescent="0.2">
      <c r="A1580" s="398"/>
    </row>
    <row r="1581" spans="1:1" x14ac:dyDescent="0.2">
      <c r="A1581" s="398"/>
    </row>
    <row r="1582" spans="1:1" x14ac:dyDescent="0.2">
      <c r="A1582" s="398"/>
    </row>
    <row r="1583" spans="1:1" x14ac:dyDescent="0.2">
      <c r="A1583" s="398"/>
    </row>
    <row r="1584" spans="1:1" x14ac:dyDescent="0.2">
      <c r="A1584" s="398"/>
    </row>
    <row r="1585" spans="1:1" x14ac:dyDescent="0.2">
      <c r="A1585" s="398"/>
    </row>
    <row r="1586" spans="1:1" x14ac:dyDescent="0.2">
      <c r="A1586" s="398"/>
    </row>
    <row r="1587" spans="1:1" x14ac:dyDescent="0.2">
      <c r="A1587" s="398"/>
    </row>
    <row r="1588" spans="1:1" x14ac:dyDescent="0.2">
      <c r="A1588" s="398"/>
    </row>
    <row r="1589" spans="1:1" x14ac:dyDescent="0.2">
      <c r="A1589" s="398"/>
    </row>
    <row r="1590" spans="1:1" x14ac:dyDescent="0.2">
      <c r="A1590" s="398"/>
    </row>
    <row r="1591" spans="1:1" x14ac:dyDescent="0.2">
      <c r="A1591" s="398"/>
    </row>
    <row r="1592" spans="1:1" x14ac:dyDescent="0.2">
      <c r="A1592" s="398"/>
    </row>
    <row r="1593" spans="1:1" x14ac:dyDescent="0.2">
      <c r="A1593" s="398"/>
    </row>
    <row r="1594" spans="1:1" x14ac:dyDescent="0.2">
      <c r="A1594" s="398"/>
    </row>
    <row r="1595" spans="1:1" x14ac:dyDescent="0.2">
      <c r="A1595" s="398"/>
    </row>
    <row r="1596" spans="1:1" x14ac:dyDescent="0.2">
      <c r="A1596" s="398"/>
    </row>
    <row r="1597" spans="1:1" x14ac:dyDescent="0.2">
      <c r="A1597" s="398"/>
    </row>
    <row r="1598" spans="1:1" x14ac:dyDescent="0.2">
      <c r="A1598" s="398"/>
    </row>
    <row r="1599" spans="1:1" x14ac:dyDescent="0.2">
      <c r="A1599" s="398"/>
    </row>
    <row r="1600" spans="1:1" x14ac:dyDescent="0.2">
      <c r="A1600" s="398"/>
    </row>
    <row r="1601" spans="1:1" x14ac:dyDescent="0.2">
      <c r="A1601" s="398"/>
    </row>
    <row r="1602" spans="1:1" x14ac:dyDescent="0.2">
      <c r="A1602" s="398"/>
    </row>
    <row r="1603" spans="1:1" x14ac:dyDescent="0.2">
      <c r="A1603" s="398"/>
    </row>
    <row r="1604" spans="1:1" x14ac:dyDescent="0.2">
      <c r="A1604" s="398"/>
    </row>
    <row r="1605" spans="1:1" x14ac:dyDescent="0.2">
      <c r="A1605" s="398"/>
    </row>
    <row r="1606" spans="1:1" x14ac:dyDescent="0.2">
      <c r="A1606" s="398"/>
    </row>
    <row r="1607" spans="1:1" x14ac:dyDescent="0.2">
      <c r="A1607" s="398"/>
    </row>
    <row r="1608" spans="1:1" x14ac:dyDescent="0.2">
      <c r="A1608" s="398"/>
    </row>
    <row r="1609" spans="1:1" x14ac:dyDescent="0.2">
      <c r="A1609" s="398"/>
    </row>
    <row r="1610" spans="1:1" x14ac:dyDescent="0.2">
      <c r="A1610" s="398"/>
    </row>
    <row r="1611" spans="1:1" x14ac:dyDescent="0.2">
      <c r="A1611" s="398"/>
    </row>
    <row r="1612" spans="1:1" x14ac:dyDescent="0.2">
      <c r="A1612" s="398"/>
    </row>
    <row r="1613" spans="1:1" x14ac:dyDescent="0.2">
      <c r="A1613" s="398"/>
    </row>
    <row r="1614" spans="1:1" x14ac:dyDescent="0.2">
      <c r="A1614" s="398"/>
    </row>
    <row r="1615" spans="1:1" x14ac:dyDescent="0.2">
      <c r="A1615" s="398"/>
    </row>
    <row r="1616" spans="1:1" x14ac:dyDescent="0.2">
      <c r="A1616" s="398"/>
    </row>
    <row r="1617" spans="1:1" x14ac:dyDescent="0.2">
      <c r="A1617" s="398"/>
    </row>
    <row r="1618" spans="1:1" x14ac:dyDescent="0.2">
      <c r="A1618" s="398"/>
    </row>
    <row r="1619" spans="1:1" x14ac:dyDescent="0.2">
      <c r="A1619" s="398"/>
    </row>
    <row r="1620" spans="1:1" x14ac:dyDescent="0.2">
      <c r="A1620" s="398"/>
    </row>
    <row r="1621" spans="1:1" x14ac:dyDescent="0.2">
      <c r="A1621" s="398"/>
    </row>
    <row r="1622" spans="1:1" x14ac:dyDescent="0.2">
      <c r="A1622" s="398"/>
    </row>
    <row r="1623" spans="1:1" x14ac:dyDescent="0.2">
      <c r="A1623" s="398"/>
    </row>
    <row r="1624" spans="1:1" x14ac:dyDescent="0.2">
      <c r="A1624" s="398"/>
    </row>
    <row r="1625" spans="1:1" x14ac:dyDescent="0.2">
      <c r="A1625" s="398"/>
    </row>
    <row r="1626" spans="1:1" x14ac:dyDescent="0.2">
      <c r="A1626" s="398"/>
    </row>
    <row r="1627" spans="1:1" x14ac:dyDescent="0.2">
      <c r="A1627" s="398"/>
    </row>
    <row r="1628" spans="1:1" x14ac:dyDescent="0.2">
      <c r="A1628" s="398"/>
    </row>
    <row r="1629" spans="1:1" x14ac:dyDescent="0.2">
      <c r="A1629" s="398"/>
    </row>
    <row r="1630" spans="1:1" x14ac:dyDescent="0.2">
      <c r="A1630" s="398"/>
    </row>
    <row r="1631" spans="1:1" x14ac:dyDescent="0.2">
      <c r="A1631" s="398"/>
    </row>
    <row r="1632" spans="1:1" x14ac:dyDescent="0.2">
      <c r="A1632" s="398"/>
    </row>
    <row r="1633" spans="1:1" x14ac:dyDescent="0.2">
      <c r="A1633" s="398"/>
    </row>
    <row r="1634" spans="1:1" x14ac:dyDescent="0.2">
      <c r="A1634" s="398"/>
    </row>
    <row r="1635" spans="1:1" x14ac:dyDescent="0.2">
      <c r="A1635" s="398"/>
    </row>
    <row r="1636" spans="1:1" x14ac:dyDescent="0.2">
      <c r="A1636" s="398"/>
    </row>
    <row r="1637" spans="1:1" x14ac:dyDescent="0.2">
      <c r="A1637" s="398"/>
    </row>
    <row r="1638" spans="1:1" x14ac:dyDescent="0.2">
      <c r="A1638" s="398"/>
    </row>
    <row r="1639" spans="1:1" x14ac:dyDescent="0.2">
      <c r="A1639" s="398"/>
    </row>
    <row r="1640" spans="1:1" x14ac:dyDescent="0.2">
      <c r="A1640" s="398"/>
    </row>
    <row r="1641" spans="1:1" x14ac:dyDescent="0.2">
      <c r="A1641" s="398"/>
    </row>
    <row r="1642" spans="1:1" x14ac:dyDescent="0.2">
      <c r="A1642" s="398"/>
    </row>
    <row r="1643" spans="1:1" x14ac:dyDescent="0.2">
      <c r="A1643" s="398"/>
    </row>
    <row r="1644" spans="1:1" x14ac:dyDescent="0.2">
      <c r="A1644" s="398"/>
    </row>
    <row r="1645" spans="1:1" x14ac:dyDescent="0.2">
      <c r="A1645" s="398"/>
    </row>
    <row r="1646" spans="1:1" x14ac:dyDescent="0.2">
      <c r="A1646" s="398"/>
    </row>
    <row r="1647" spans="1:1" x14ac:dyDescent="0.2">
      <c r="A1647" s="398"/>
    </row>
    <row r="1648" spans="1:1" x14ac:dyDescent="0.2">
      <c r="A1648" s="398"/>
    </row>
    <row r="1649" spans="1:1" x14ac:dyDescent="0.2">
      <c r="A1649" s="398"/>
    </row>
    <row r="1650" spans="1:1" x14ac:dyDescent="0.2">
      <c r="A1650" s="398"/>
    </row>
    <row r="1651" spans="1:1" x14ac:dyDescent="0.2">
      <c r="A1651" s="398"/>
    </row>
    <row r="1652" spans="1:1" x14ac:dyDescent="0.2">
      <c r="A1652" s="398"/>
    </row>
    <row r="1653" spans="1:1" x14ac:dyDescent="0.2">
      <c r="A1653" s="398"/>
    </row>
    <row r="1654" spans="1:1" x14ac:dyDescent="0.2">
      <c r="A1654" s="398"/>
    </row>
    <row r="1655" spans="1:1" x14ac:dyDescent="0.2">
      <c r="A1655" s="398"/>
    </row>
    <row r="1656" spans="1:1" x14ac:dyDescent="0.2">
      <c r="A1656" s="398"/>
    </row>
    <row r="1657" spans="1:1" x14ac:dyDescent="0.2">
      <c r="A1657" s="398"/>
    </row>
    <row r="1658" spans="1:1" x14ac:dyDescent="0.2">
      <c r="A1658" s="398"/>
    </row>
    <row r="1659" spans="1:1" x14ac:dyDescent="0.2">
      <c r="A1659" s="398"/>
    </row>
    <row r="1660" spans="1:1" x14ac:dyDescent="0.2">
      <c r="A1660" s="398"/>
    </row>
    <row r="1661" spans="1:1" x14ac:dyDescent="0.2">
      <c r="A1661" s="398"/>
    </row>
    <row r="1662" spans="1:1" x14ac:dyDescent="0.2">
      <c r="A1662" s="398"/>
    </row>
    <row r="1663" spans="1:1" x14ac:dyDescent="0.2">
      <c r="A1663" s="398"/>
    </row>
    <row r="1664" spans="1:1" x14ac:dyDescent="0.2">
      <c r="A1664" s="398"/>
    </row>
    <row r="1665" spans="1:1" x14ac:dyDescent="0.2">
      <c r="A1665" s="398"/>
    </row>
    <row r="1666" spans="1:1" x14ac:dyDescent="0.2">
      <c r="A1666" s="398"/>
    </row>
    <row r="1667" spans="1:1" x14ac:dyDescent="0.2">
      <c r="A1667" s="398"/>
    </row>
    <row r="1668" spans="1:1" x14ac:dyDescent="0.2">
      <c r="A1668" s="398"/>
    </row>
    <row r="1669" spans="1:1" x14ac:dyDescent="0.2">
      <c r="A1669" s="398"/>
    </row>
    <row r="1670" spans="1:1" x14ac:dyDescent="0.2">
      <c r="A1670" s="398"/>
    </row>
    <row r="1671" spans="1:1" x14ac:dyDescent="0.2">
      <c r="A1671" s="398"/>
    </row>
    <row r="1672" spans="1:1" x14ac:dyDescent="0.2">
      <c r="A1672" s="398"/>
    </row>
    <row r="1673" spans="1:1" x14ac:dyDescent="0.2">
      <c r="A1673" s="398"/>
    </row>
    <row r="1674" spans="1:1" x14ac:dyDescent="0.2">
      <c r="A1674" s="398"/>
    </row>
    <row r="1675" spans="1:1" x14ac:dyDescent="0.2">
      <c r="A1675" s="398"/>
    </row>
    <row r="1676" spans="1:1" x14ac:dyDescent="0.2">
      <c r="A1676" s="398"/>
    </row>
    <row r="1677" spans="1:1" x14ac:dyDescent="0.2">
      <c r="A1677" s="398"/>
    </row>
    <row r="1678" spans="1:1" x14ac:dyDescent="0.2">
      <c r="A1678" s="398"/>
    </row>
    <row r="1679" spans="1:1" x14ac:dyDescent="0.2">
      <c r="A1679" s="398"/>
    </row>
    <row r="1680" spans="1:1" x14ac:dyDescent="0.2">
      <c r="A1680" s="398"/>
    </row>
    <row r="1681" spans="1:1" x14ac:dyDescent="0.2">
      <c r="A1681" s="398"/>
    </row>
    <row r="1682" spans="1:1" x14ac:dyDescent="0.2">
      <c r="A1682" s="398"/>
    </row>
    <row r="1683" spans="1:1" x14ac:dyDescent="0.2">
      <c r="A1683" s="398"/>
    </row>
    <row r="1684" spans="1:1" x14ac:dyDescent="0.2">
      <c r="A1684" s="398"/>
    </row>
    <row r="1685" spans="1:1" x14ac:dyDescent="0.2">
      <c r="A1685" s="398"/>
    </row>
    <row r="1686" spans="1:1" x14ac:dyDescent="0.2">
      <c r="A1686" s="398"/>
    </row>
    <row r="1687" spans="1:1" x14ac:dyDescent="0.2">
      <c r="A1687" s="398"/>
    </row>
    <row r="1688" spans="1:1" x14ac:dyDescent="0.2">
      <c r="A1688" s="398"/>
    </row>
    <row r="1689" spans="1:1" x14ac:dyDescent="0.2">
      <c r="A1689" s="398"/>
    </row>
    <row r="1690" spans="1:1" x14ac:dyDescent="0.2">
      <c r="A1690" s="398"/>
    </row>
    <row r="1691" spans="1:1" x14ac:dyDescent="0.2">
      <c r="A1691" s="398"/>
    </row>
    <row r="1692" spans="1:1" x14ac:dyDescent="0.2">
      <c r="A1692" s="398"/>
    </row>
    <row r="1693" spans="1:1" x14ac:dyDescent="0.2">
      <c r="A1693" s="398"/>
    </row>
    <row r="1694" spans="1:1" x14ac:dyDescent="0.2">
      <c r="A1694" s="398"/>
    </row>
    <row r="1695" spans="1:1" x14ac:dyDescent="0.2">
      <c r="A1695" s="398"/>
    </row>
    <row r="1696" spans="1:1" x14ac:dyDescent="0.2">
      <c r="A1696" s="398"/>
    </row>
    <row r="1697" spans="1:1" x14ac:dyDescent="0.2">
      <c r="A1697" s="398"/>
    </row>
    <row r="1698" spans="1:1" x14ac:dyDescent="0.2">
      <c r="A1698" s="398"/>
    </row>
    <row r="1699" spans="1:1" x14ac:dyDescent="0.2">
      <c r="A1699" s="398"/>
    </row>
    <row r="1700" spans="1:1" x14ac:dyDescent="0.2">
      <c r="A1700" s="398"/>
    </row>
    <row r="1701" spans="1:1" x14ac:dyDescent="0.2">
      <c r="A1701" s="398"/>
    </row>
    <row r="1702" spans="1:1" x14ac:dyDescent="0.2">
      <c r="A1702" s="398"/>
    </row>
    <row r="1703" spans="1:1" x14ac:dyDescent="0.2">
      <c r="A1703" s="398"/>
    </row>
    <row r="1704" spans="1:1" x14ac:dyDescent="0.2">
      <c r="A1704" s="398"/>
    </row>
    <row r="1705" spans="1:1" x14ac:dyDescent="0.2">
      <c r="A1705" s="398"/>
    </row>
    <row r="1706" spans="1:1" x14ac:dyDescent="0.2">
      <c r="A1706" s="398"/>
    </row>
    <row r="1707" spans="1:1" x14ac:dyDescent="0.2">
      <c r="A1707" s="398"/>
    </row>
    <row r="1708" spans="1:1" x14ac:dyDescent="0.2">
      <c r="A1708" s="398"/>
    </row>
    <row r="1709" spans="1:1" x14ac:dyDescent="0.2">
      <c r="A1709" s="398"/>
    </row>
    <row r="1710" spans="1:1" x14ac:dyDescent="0.2">
      <c r="A1710" s="398"/>
    </row>
    <row r="1711" spans="1:1" x14ac:dyDescent="0.2">
      <c r="A1711" s="398"/>
    </row>
    <row r="1712" spans="1:1" x14ac:dyDescent="0.2">
      <c r="A1712" s="398"/>
    </row>
    <row r="1713" spans="1:1" x14ac:dyDescent="0.2">
      <c r="A1713" s="398"/>
    </row>
    <row r="1714" spans="1:1" x14ac:dyDescent="0.2">
      <c r="A1714" s="398"/>
    </row>
    <row r="1715" spans="1:1" x14ac:dyDescent="0.2">
      <c r="A1715" s="398"/>
    </row>
    <row r="1716" spans="1:1" x14ac:dyDescent="0.2">
      <c r="A1716" s="398"/>
    </row>
    <row r="1717" spans="1:1" x14ac:dyDescent="0.2">
      <c r="A1717" s="398"/>
    </row>
    <row r="1718" spans="1:1" x14ac:dyDescent="0.2">
      <c r="A1718" s="398"/>
    </row>
    <row r="1719" spans="1:1" x14ac:dyDescent="0.2">
      <c r="A1719" s="398"/>
    </row>
    <row r="1720" spans="1:1" x14ac:dyDescent="0.2">
      <c r="A1720" s="398"/>
    </row>
    <row r="1721" spans="1:1" x14ac:dyDescent="0.2">
      <c r="A1721" s="398"/>
    </row>
    <row r="1722" spans="1:1" x14ac:dyDescent="0.2">
      <c r="A1722" s="398"/>
    </row>
    <row r="1723" spans="1:1" x14ac:dyDescent="0.2">
      <c r="A1723" s="398"/>
    </row>
    <row r="1724" spans="1:1" x14ac:dyDescent="0.2">
      <c r="A1724" s="398"/>
    </row>
    <row r="1725" spans="1:1" x14ac:dyDescent="0.2">
      <c r="A1725" s="398"/>
    </row>
    <row r="1726" spans="1:1" x14ac:dyDescent="0.2">
      <c r="A1726" s="398"/>
    </row>
    <row r="1727" spans="1:1" x14ac:dyDescent="0.2">
      <c r="A1727" s="398"/>
    </row>
    <row r="1728" spans="1:1" x14ac:dyDescent="0.2">
      <c r="A1728" s="398"/>
    </row>
    <row r="1729" spans="1:1" x14ac:dyDescent="0.2">
      <c r="A1729" s="398"/>
    </row>
    <row r="1730" spans="1:1" x14ac:dyDescent="0.2">
      <c r="A1730" s="398"/>
    </row>
    <row r="1731" spans="1:1" x14ac:dyDescent="0.2">
      <c r="A1731" s="398"/>
    </row>
    <row r="1732" spans="1:1" x14ac:dyDescent="0.2">
      <c r="A1732" s="398"/>
    </row>
    <row r="1733" spans="1:1" x14ac:dyDescent="0.2">
      <c r="A1733" s="398"/>
    </row>
    <row r="1734" spans="1:1" x14ac:dyDescent="0.2">
      <c r="A1734" s="398"/>
    </row>
    <row r="1735" spans="1:1" x14ac:dyDescent="0.2">
      <c r="A1735" s="398"/>
    </row>
    <row r="1736" spans="1:1" x14ac:dyDescent="0.2">
      <c r="A1736" s="398"/>
    </row>
    <row r="1737" spans="1:1" x14ac:dyDescent="0.2">
      <c r="A1737" s="398"/>
    </row>
    <row r="1738" spans="1:1" x14ac:dyDescent="0.2">
      <c r="A1738" s="398"/>
    </row>
    <row r="1739" spans="1:1" x14ac:dyDescent="0.2">
      <c r="A1739" s="398"/>
    </row>
    <row r="1740" spans="1:1" x14ac:dyDescent="0.2">
      <c r="A1740" s="398"/>
    </row>
    <row r="1741" spans="1:1" x14ac:dyDescent="0.2">
      <c r="A1741" s="398"/>
    </row>
    <row r="1742" spans="1:1" x14ac:dyDescent="0.2">
      <c r="A1742" s="398"/>
    </row>
    <row r="1743" spans="1:1" x14ac:dyDescent="0.2">
      <c r="A1743" s="398"/>
    </row>
    <row r="1744" spans="1:1" x14ac:dyDescent="0.2">
      <c r="A1744" s="398"/>
    </row>
    <row r="1745" spans="1:1" x14ac:dyDescent="0.2">
      <c r="A1745" s="398"/>
    </row>
    <row r="1746" spans="1:1" x14ac:dyDescent="0.2">
      <c r="A1746" s="398"/>
    </row>
    <row r="1747" spans="1:1" x14ac:dyDescent="0.2">
      <c r="A1747" s="398"/>
    </row>
    <row r="1748" spans="1:1" x14ac:dyDescent="0.2">
      <c r="A1748" s="398"/>
    </row>
    <row r="1749" spans="1:1" x14ac:dyDescent="0.2">
      <c r="A1749" s="398"/>
    </row>
    <row r="1750" spans="1:1" x14ac:dyDescent="0.2">
      <c r="A1750" s="398"/>
    </row>
    <row r="1751" spans="1:1" x14ac:dyDescent="0.2">
      <c r="A1751" s="398"/>
    </row>
    <row r="1752" spans="1:1" x14ac:dyDescent="0.2">
      <c r="A1752" s="398"/>
    </row>
    <row r="1753" spans="1:1" x14ac:dyDescent="0.2">
      <c r="A1753" s="398"/>
    </row>
    <row r="1754" spans="1:1" x14ac:dyDescent="0.2">
      <c r="A1754" s="398"/>
    </row>
    <row r="1755" spans="1:1" x14ac:dyDescent="0.2">
      <c r="A1755" s="398"/>
    </row>
    <row r="1756" spans="1:1" x14ac:dyDescent="0.2">
      <c r="A1756" s="398"/>
    </row>
    <row r="1757" spans="1:1" x14ac:dyDescent="0.2">
      <c r="A1757" s="398"/>
    </row>
    <row r="1758" spans="1:1" x14ac:dyDescent="0.2">
      <c r="A1758" s="398"/>
    </row>
    <row r="1759" spans="1:1" x14ac:dyDescent="0.2">
      <c r="A1759" s="398"/>
    </row>
    <row r="1760" spans="1:1" x14ac:dyDescent="0.2">
      <c r="A1760" s="398"/>
    </row>
    <row r="1761" spans="1:1" x14ac:dyDescent="0.2">
      <c r="A1761" s="398"/>
    </row>
    <row r="1762" spans="1:1" x14ac:dyDescent="0.2">
      <c r="A1762" s="398"/>
    </row>
    <row r="1763" spans="1:1" x14ac:dyDescent="0.2">
      <c r="A1763" s="398"/>
    </row>
    <row r="1764" spans="1:1" x14ac:dyDescent="0.2">
      <c r="A1764" s="398"/>
    </row>
    <row r="1765" spans="1:1" x14ac:dyDescent="0.2">
      <c r="A1765" s="398"/>
    </row>
    <row r="1766" spans="1:1" x14ac:dyDescent="0.2">
      <c r="A1766" s="398"/>
    </row>
    <row r="1767" spans="1:1" x14ac:dyDescent="0.2">
      <c r="A1767" s="398"/>
    </row>
    <row r="1768" spans="1:1" x14ac:dyDescent="0.2">
      <c r="A1768" s="398"/>
    </row>
    <row r="1769" spans="1:1" x14ac:dyDescent="0.2">
      <c r="A1769" s="398"/>
    </row>
    <row r="1770" spans="1:1" x14ac:dyDescent="0.2">
      <c r="A1770" s="398"/>
    </row>
    <row r="1771" spans="1:1" x14ac:dyDescent="0.2">
      <c r="A1771" s="398"/>
    </row>
    <row r="1772" spans="1:1" x14ac:dyDescent="0.2">
      <c r="A1772" s="398"/>
    </row>
    <row r="1773" spans="1:1" x14ac:dyDescent="0.2">
      <c r="A1773" s="398"/>
    </row>
    <row r="1774" spans="1:1" x14ac:dyDescent="0.2">
      <c r="A1774" s="398"/>
    </row>
    <row r="1775" spans="1:1" x14ac:dyDescent="0.2">
      <c r="A1775" s="398"/>
    </row>
    <row r="1776" spans="1:1" x14ac:dyDescent="0.2">
      <c r="A1776" s="398"/>
    </row>
    <row r="1777" spans="1:1" x14ac:dyDescent="0.2">
      <c r="A1777" s="398"/>
    </row>
    <row r="1778" spans="1:1" x14ac:dyDescent="0.2">
      <c r="A1778" s="398"/>
    </row>
    <row r="1779" spans="1:1" x14ac:dyDescent="0.2">
      <c r="A1779" s="398"/>
    </row>
    <row r="1780" spans="1:1" x14ac:dyDescent="0.2">
      <c r="A1780" s="398"/>
    </row>
    <row r="1781" spans="1:1" x14ac:dyDescent="0.2">
      <c r="A1781" s="398"/>
    </row>
    <row r="1782" spans="1:1" x14ac:dyDescent="0.2">
      <c r="A1782" s="398"/>
    </row>
    <row r="1783" spans="1:1" x14ac:dyDescent="0.2">
      <c r="A1783" s="398"/>
    </row>
    <row r="1784" spans="1:1" x14ac:dyDescent="0.2">
      <c r="A1784" s="398"/>
    </row>
    <row r="1785" spans="1:1" x14ac:dyDescent="0.2">
      <c r="A1785" s="398"/>
    </row>
    <row r="1786" spans="1:1" x14ac:dyDescent="0.2">
      <c r="A1786" s="398"/>
    </row>
    <row r="1787" spans="1:1" x14ac:dyDescent="0.2">
      <c r="A1787" s="398"/>
    </row>
    <row r="1788" spans="1:1" x14ac:dyDescent="0.2">
      <c r="A1788" s="398"/>
    </row>
    <row r="1789" spans="1:1" x14ac:dyDescent="0.2">
      <c r="A1789" s="398"/>
    </row>
    <row r="1790" spans="1:1" x14ac:dyDescent="0.2">
      <c r="A1790" s="398"/>
    </row>
    <row r="1791" spans="1:1" x14ac:dyDescent="0.2">
      <c r="A1791" s="398"/>
    </row>
    <row r="1792" spans="1:1" x14ac:dyDescent="0.2">
      <c r="A1792" s="398"/>
    </row>
    <row r="1793" spans="1:1" x14ac:dyDescent="0.2">
      <c r="A1793" s="398"/>
    </row>
    <row r="1794" spans="1:1" x14ac:dyDescent="0.2">
      <c r="A1794" s="398"/>
    </row>
    <row r="1795" spans="1:1" x14ac:dyDescent="0.2">
      <c r="A1795" s="398"/>
    </row>
    <row r="1796" spans="1:1" x14ac:dyDescent="0.2">
      <c r="A1796" s="398"/>
    </row>
    <row r="1797" spans="1:1" x14ac:dyDescent="0.2">
      <c r="A1797" s="398"/>
    </row>
    <row r="1798" spans="1:1" x14ac:dyDescent="0.2">
      <c r="A1798" s="398"/>
    </row>
    <row r="1799" spans="1:1" x14ac:dyDescent="0.2">
      <c r="A1799" s="398"/>
    </row>
    <row r="1800" spans="1:1" x14ac:dyDescent="0.2">
      <c r="A1800" s="398"/>
    </row>
    <row r="1801" spans="1:1" x14ac:dyDescent="0.2">
      <c r="A1801" s="398"/>
    </row>
    <row r="1802" spans="1:1" x14ac:dyDescent="0.2">
      <c r="A1802" s="398"/>
    </row>
    <row r="1803" spans="1:1" x14ac:dyDescent="0.2">
      <c r="A1803" s="398"/>
    </row>
    <row r="1804" spans="1:1" x14ac:dyDescent="0.2">
      <c r="A1804" s="398"/>
    </row>
    <row r="1805" spans="1:1" x14ac:dyDescent="0.2">
      <c r="A1805" s="398"/>
    </row>
    <row r="1806" spans="1:1" x14ac:dyDescent="0.2">
      <c r="A1806" s="398"/>
    </row>
    <row r="1807" spans="1:1" x14ac:dyDescent="0.2">
      <c r="A1807" s="398"/>
    </row>
    <row r="1808" spans="1:1" x14ac:dyDescent="0.2">
      <c r="A1808" s="398"/>
    </row>
    <row r="1809" spans="1:1" x14ac:dyDescent="0.2">
      <c r="A1809" s="398"/>
    </row>
    <row r="1810" spans="1:1" x14ac:dyDescent="0.2">
      <c r="A1810" s="398"/>
    </row>
    <row r="1811" spans="1:1" x14ac:dyDescent="0.2">
      <c r="A1811" s="398"/>
    </row>
    <row r="1812" spans="1:1" x14ac:dyDescent="0.2">
      <c r="A1812" s="398"/>
    </row>
    <row r="1813" spans="1:1" x14ac:dyDescent="0.2">
      <c r="A1813" s="398"/>
    </row>
    <row r="1814" spans="1:1" x14ac:dyDescent="0.2">
      <c r="A1814" s="398"/>
    </row>
    <row r="1815" spans="1:1" x14ac:dyDescent="0.2">
      <c r="A1815" s="398"/>
    </row>
    <row r="1816" spans="1:1" x14ac:dyDescent="0.2">
      <c r="A1816" s="398"/>
    </row>
    <row r="1817" spans="1:1" x14ac:dyDescent="0.2">
      <c r="A1817" s="398"/>
    </row>
    <row r="1818" spans="1:1" x14ac:dyDescent="0.2">
      <c r="A1818" s="398"/>
    </row>
    <row r="1819" spans="1:1" x14ac:dyDescent="0.2">
      <c r="A1819" s="398"/>
    </row>
    <row r="1820" spans="1:1" x14ac:dyDescent="0.2">
      <c r="A1820" s="398"/>
    </row>
    <row r="1821" spans="1:1" x14ac:dyDescent="0.2">
      <c r="A1821" s="398"/>
    </row>
    <row r="1822" spans="1:1" x14ac:dyDescent="0.2">
      <c r="A1822" s="398"/>
    </row>
    <row r="1823" spans="1:1" x14ac:dyDescent="0.2">
      <c r="A1823" s="398"/>
    </row>
    <row r="1824" spans="1:1" x14ac:dyDescent="0.2">
      <c r="A1824" s="398"/>
    </row>
    <row r="1825" spans="1:1" x14ac:dyDescent="0.2">
      <c r="A1825" s="398"/>
    </row>
    <row r="1826" spans="1:1" x14ac:dyDescent="0.2">
      <c r="A1826" s="398"/>
    </row>
    <row r="1827" spans="1:1" x14ac:dyDescent="0.2">
      <c r="A1827" s="398"/>
    </row>
    <row r="1828" spans="1:1" x14ac:dyDescent="0.2">
      <c r="A1828" s="398"/>
    </row>
    <row r="1829" spans="1:1" x14ac:dyDescent="0.2">
      <c r="A1829" s="398"/>
    </row>
    <row r="1830" spans="1:1" x14ac:dyDescent="0.2">
      <c r="A1830" s="398"/>
    </row>
    <row r="1831" spans="1:1" x14ac:dyDescent="0.2">
      <c r="A1831" s="398"/>
    </row>
    <row r="1832" spans="1:1" x14ac:dyDescent="0.2">
      <c r="A1832" s="398"/>
    </row>
    <row r="1833" spans="1:1" x14ac:dyDescent="0.2">
      <c r="A1833" s="398"/>
    </row>
    <row r="1834" spans="1:1" x14ac:dyDescent="0.2">
      <c r="A1834" s="398"/>
    </row>
    <row r="1835" spans="1:1" x14ac:dyDescent="0.2">
      <c r="A1835" s="398"/>
    </row>
    <row r="1836" spans="1:1" x14ac:dyDescent="0.2">
      <c r="A1836" s="398"/>
    </row>
    <row r="1837" spans="1:1" x14ac:dyDescent="0.2">
      <c r="A1837" s="398"/>
    </row>
    <row r="1838" spans="1:1" x14ac:dyDescent="0.2">
      <c r="A1838" s="398"/>
    </row>
    <row r="1839" spans="1:1" x14ac:dyDescent="0.2">
      <c r="A1839" s="398"/>
    </row>
    <row r="1840" spans="1:1" x14ac:dyDescent="0.2">
      <c r="A1840" s="398"/>
    </row>
    <row r="1841" spans="1:1" x14ac:dyDescent="0.2">
      <c r="A1841" s="398"/>
    </row>
    <row r="1842" spans="1:1" x14ac:dyDescent="0.2">
      <c r="A1842" s="398"/>
    </row>
    <row r="1843" spans="1:1" x14ac:dyDescent="0.2">
      <c r="A1843" s="398"/>
    </row>
    <row r="1844" spans="1:1" x14ac:dyDescent="0.2">
      <c r="A1844" s="398"/>
    </row>
    <row r="1845" spans="1:1" x14ac:dyDescent="0.2">
      <c r="A1845" s="398"/>
    </row>
    <row r="1846" spans="1:1" x14ac:dyDescent="0.2">
      <c r="A1846" s="398"/>
    </row>
    <row r="1847" spans="1:1" x14ac:dyDescent="0.2">
      <c r="A1847" s="398"/>
    </row>
    <row r="1848" spans="1:1" x14ac:dyDescent="0.2">
      <c r="A1848" s="398"/>
    </row>
    <row r="1849" spans="1:1" x14ac:dyDescent="0.2">
      <c r="A1849" s="398"/>
    </row>
    <row r="1850" spans="1:1" x14ac:dyDescent="0.2">
      <c r="A1850" s="398"/>
    </row>
    <row r="1851" spans="1:1" x14ac:dyDescent="0.2">
      <c r="A1851" s="398"/>
    </row>
    <row r="1852" spans="1:1" x14ac:dyDescent="0.2">
      <c r="A1852" s="398"/>
    </row>
    <row r="1853" spans="1:1" x14ac:dyDescent="0.2">
      <c r="A1853" s="398"/>
    </row>
    <row r="1854" spans="1:1" x14ac:dyDescent="0.2">
      <c r="A1854" s="398"/>
    </row>
    <row r="1855" spans="1:1" x14ac:dyDescent="0.2">
      <c r="A1855" s="398"/>
    </row>
    <row r="1856" spans="1:1" x14ac:dyDescent="0.2">
      <c r="A1856" s="398"/>
    </row>
    <row r="1857" spans="1:1" x14ac:dyDescent="0.2">
      <c r="A1857" s="398"/>
    </row>
    <row r="1858" spans="1:1" x14ac:dyDescent="0.2">
      <c r="A1858" s="398"/>
    </row>
    <row r="1859" spans="1:1" x14ac:dyDescent="0.2">
      <c r="A1859" s="398"/>
    </row>
    <row r="1860" spans="1:1" x14ac:dyDescent="0.2">
      <c r="A1860" s="398"/>
    </row>
    <row r="1861" spans="1:1" x14ac:dyDescent="0.2">
      <c r="A1861" s="398"/>
    </row>
    <row r="1862" spans="1:1" x14ac:dyDescent="0.2">
      <c r="A1862" s="398"/>
    </row>
    <row r="1863" spans="1:1" x14ac:dyDescent="0.2">
      <c r="A1863" s="398"/>
    </row>
    <row r="1864" spans="1:1" x14ac:dyDescent="0.2">
      <c r="A1864" s="398"/>
    </row>
    <row r="1865" spans="1:1" x14ac:dyDescent="0.2">
      <c r="A1865" s="398"/>
    </row>
    <row r="1866" spans="1:1" x14ac:dyDescent="0.2">
      <c r="A1866" s="398"/>
    </row>
    <row r="1867" spans="1:1" x14ac:dyDescent="0.2">
      <c r="A1867" s="398"/>
    </row>
    <row r="1868" spans="1:1" x14ac:dyDescent="0.2">
      <c r="A1868" s="398"/>
    </row>
    <row r="1869" spans="1:1" x14ac:dyDescent="0.2">
      <c r="A1869" s="398"/>
    </row>
    <row r="1870" spans="1:1" x14ac:dyDescent="0.2">
      <c r="A1870" s="398"/>
    </row>
    <row r="1871" spans="1:1" x14ac:dyDescent="0.2">
      <c r="A1871" s="398"/>
    </row>
    <row r="1872" spans="1:1" x14ac:dyDescent="0.2">
      <c r="A1872" s="398"/>
    </row>
    <row r="1873" spans="1:1" x14ac:dyDescent="0.2">
      <c r="A1873" s="398"/>
    </row>
    <row r="1874" spans="1:1" x14ac:dyDescent="0.2">
      <c r="A1874" s="398"/>
    </row>
    <row r="1875" spans="1:1" x14ac:dyDescent="0.2">
      <c r="A1875" s="398"/>
    </row>
    <row r="1876" spans="1:1" x14ac:dyDescent="0.2">
      <c r="A1876" s="398"/>
    </row>
    <row r="1877" spans="1:1" x14ac:dyDescent="0.2">
      <c r="A1877" s="398"/>
    </row>
    <row r="1878" spans="1:1" x14ac:dyDescent="0.2">
      <c r="A1878" s="398"/>
    </row>
    <row r="1879" spans="1:1" x14ac:dyDescent="0.2">
      <c r="A1879" s="398"/>
    </row>
    <row r="1880" spans="1:1" x14ac:dyDescent="0.2">
      <c r="A1880" s="398"/>
    </row>
    <row r="1881" spans="1:1" x14ac:dyDescent="0.2">
      <c r="A1881" s="398"/>
    </row>
    <row r="1882" spans="1:1" x14ac:dyDescent="0.2">
      <c r="A1882" s="398"/>
    </row>
    <row r="1883" spans="1:1" x14ac:dyDescent="0.2">
      <c r="A1883" s="398"/>
    </row>
    <row r="1884" spans="1:1" x14ac:dyDescent="0.2">
      <c r="A1884" s="398"/>
    </row>
    <row r="1885" spans="1:1" x14ac:dyDescent="0.2">
      <c r="A1885" s="398"/>
    </row>
    <row r="1886" spans="1:1" x14ac:dyDescent="0.2">
      <c r="A1886" s="398"/>
    </row>
    <row r="1887" spans="1:1" x14ac:dyDescent="0.2">
      <c r="A1887" s="398"/>
    </row>
    <row r="1888" spans="1:1" x14ac:dyDescent="0.2">
      <c r="A1888" s="398"/>
    </row>
    <row r="1889" spans="1:1" x14ac:dyDescent="0.2">
      <c r="A1889" s="398"/>
    </row>
    <row r="1890" spans="1:1" x14ac:dyDescent="0.2">
      <c r="A1890" s="398"/>
    </row>
    <row r="1891" spans="1:1" x14ac:dyDescent="0.2">
      <c r="A1891" s="398"/>
    </row>
    <row r="1892" spans="1:1" x14ac:dyDescent="0.2">
      <c r="A1892" s="398"/>
    </row>
    <row r="1893" spans="1:1" x14ac:dyDescent="0.2">
      <c r="A1893" s="398"/>
    </row>
    <row r="1894" spans="1:1" x14ac:dyDescent="0.2">
      <c r="A1894" s="398"/>
    </row>
    <row r="1895" spans="1:1" x14ac:dyDescent="0.2">
      <c r="A1895" s="398"/>
    </row>
    <row r="1896" spans="1:1" x14ac:dyDescent="0.2">
      <c r="A1896" s="398"/>
    </row>
    <row r="1897" spans="1:1" x14ac:dyDescent="0.2">
      <c r="A1897" s="398"/>
    </row>
    <row r="1898" spans="1:1" x14ac:dyDescent="0.2">
      <c r="A1898" s="398"/>
    </row>
    <row r="1899" spans="1:1" x14ac:dyDescent="0.2">
      <c r="A1899" s="398"/>
    </row>
    <row r="1900" spans="1:1" x14ac:dyDescent="0.2">
      <c r="A1900" s="398"/>
    </row>
    <row r="1901" spans="1:1" x14ac:dyDescent="0.2">
      <c r="A1901" s="398"/>
    </row>
    <row r="1902" spans="1:1" x14ac:dyDescent="0.2">
      <c r="A1902" s="398"/>
    </row>
    <row r="1903" spans="1:1" x14ac:dyDescent="0.2">
      <c r="A1903" s="398"/>
    </row>
    <row r="1904" spans="1:1" x14ac:dyDescent="0.2">
      <c r="A1904" s="398"/>
    </row>
    <row r="1905" spans="1:1" x14ac:dyDescent="0.2">
      <c r="A1905" s="398"/>
    </row>
    <row r="1906" spans="1:1" x14ac:dyDescent="0.2">
      <c r="A1906" s="398"/>
    </row>
    <row r="1907" spans="1:1" x14ac:dyDescent="0.2">
      <c r="A1907" s="398"/>
    </row>
    <row r="1908" spans="1:1" x14ac:dyDescent="0.2">
      <c r="A1908" s="398"/>
    </row>
    <row r="1909" spans="1:1" x14ac:dyDescent="0.2">
      <c r="A1909" s="398"/>
    </row>
    <row r="1910" spans="1:1" x14ac:dyDescent="0.2">
      <c r="A1910" s="398"/>
    </row>
    <row r="1911" spans="1:1" x14ac:dyDescent="0.2">
      <c r="A1911" s="398"/>
    </row>
    <row r="1912" spans="1:1" x14ac:dyDescent="0.2">
      <c r="A1912" s="398"/>
    </row>
    <row r="1913" spans="1:1" x14ac:dyDescent="0.2">
      <c r="A1913" s="398"/>
    </row>
    <row r="1914" spans="1:1" x14ac:dyDescent="0.2">
      <c r="A1914" s="398"/>
    </row>
    <row r="1915" spans="1:1" x14ac:dyDescent="0.2">
      <c r="A1915" s="398"/>
    </row>
    <row r="1916" spans="1:1" x14ac:dyDescent="0.2">
      <c r="A1916" s="398"/>
    </row>
    <row r="1917" spans="1:1" x14ac:dyDescent="0.2">
      <c r="A1917" s="398"/>
    </row>
    <row r="1918" spans="1:1" x14ac:dyDescent="0.2">
      <c r="A1918" s="398"/>
    </row>
    <row r="1919" spans="1:1" x14ac:dyDescent="0.2">
      <c r="A1919" s="398"/>
    </row>
    <row r="1920" spans="1:1" x14ac:dyDescent="0.2">
      <c r="A1920" s="398"/>
    </row>
    <row r="1921" spans="1:1" x14ac:dyDescent="0.2">
      <c r="A1921" s="398"/>
    </row>
    <row r="1922" spans="1:1" x14ac:dyDescent="0.2">
      <c r="A1922" s="398"/>
    </row>
    <row r="1923" spans="1:1" x14ac:dyDescent="0.2">
      <c r="A1923" s="398"/>
    </row>
    <row r="1924" spans="1:1" x14ac:dyDescent="0.2">
      <c r="A1924" s="398"/>
    </row>
    <row r="1925" spans="1:1" x14ac:dyDescent="0.2">
      <c r="A1925" s="398"/>
    </row>
    <row r="1926" spans="1:1" x14ac:dyDescent="0.2">
      <c r="A1926" s="398"/>
    </row>
    <row r="1927" spans="1:1" x14ac:dyDescent="0.2">
      <c r="A1927" s="398"/>
    </row>
    <row r="1928" spans="1:1" x14ac:dyDescent="0.2">
      <c r="A1928" s="398"/>
    </row>
    <row r="1929" spans="1:1" x14ac:dyDescent="0.2">
      <c r="A1929" s="398"/>
    </row>
    <row r="1930" spans="1:1" x14ac:dyDescent="0.2">
      <c r="A1930" s="398"/>
    </row>
    <row r="1931" spans="1:1" x14ac:dyDescent="0.2">
      <c r="A1931" s="398"/>
    </row>
    <row r="1932" spans="1:1" x14ac:dyDescent="0.2">
      <c r="A1932" s="398"/>
    </row>
    <row r="1933" spans="1:1" x14ac:dyDescent="0.2">
      <c r="A1933" s="398"/>
    </row>
    <row r="1934" spans="1:1" x14ac:dyDescent="0.2">
      <c r="A1934" s="398"/>
    </row>
    <row r="1935" spans="1:1" x14ac:dyDescent="0.2">
      <c r="A1935" s="398"/>
    </row>
    <row r="1936" spans="1:1" x14ac:dyDescent="0.2">
      <c r="A1936" s="398"/>
    </row>
    <row r="1937" spans="1:1" x14ac:dyDescent="0.2">
      <c r="A1937" s="398"/>
    </row>
    <row r="1938" spans="1:1" x14ac:dyDescent="0.2">
      <c r="A1938" s="398"/>
    </row>
    <row r="1939" spans="1:1" x14ac:dyDescent="0.2">
      <c r="A1939" s="398"/>
    </row>
    <row r="1940" spans="1:1" x14ac:dyDescent="0.2">
      <c r="A1940" s="398"/>
    </row>
    <row r="1941" spans="1:1" x14ac:dyDescent="0.2">
      <c r="A1941" s="398"/>
    </row>
    <row r="1942" spans="1:1" x14ac:dyDescent="0.2">
      <c r="A1942" s="398"/>
    </row>
    <row r="1943" spans="1:1" x14ac:dyDescent="0.2">
      <c r="A1943" s="398"/>
    </row>
    <row r="1944" spans="1:1" x14ac:dyDescent="0.2">
      <c r="A1944" s="398"/>
    </row>
    <row r="1945" spans="1:1" x14ac:dyDescent="0.2">
      <c r="A1945" s="398"/>
    </row>
    <row r="1946" spans="1:1" x14ac:dyDescent="0.2">
      <c r="A1946" s="398"/>
    </row>
    <row r="1947" spans="1:1" x14ac:dyDescent="0.2">
      <c r="A1947" s="398"/>
    </row>
    <row r="1948" spans="1:1" x14ac:dyDescent="0.2">
      <c r="A1948" s="398"/>
    </row>
    <row r="1949" spans="1:1" x14ac:dyDescent="0.2">
      <c r="A1949" s="398"/>
    </row>
    <row r="1950" spans="1:1" x14ac:dyDescent="0.2">
      <c r="A1950" s="398"/>
    </row>
    <row r="1951" spans="1:1" x14ac:dyDescent="0.2">
      <c r="A1951" s="398"/>
    </row>
    <row r="1952" spans="1:1" x14ac:dyDescent="0.2">
      <c r="A1952" s="398"/>
    </row>
    <row r="1953" spans="1:1" x14ac:dyDescent="0.2">
      <c r="A1953" s="398"/>
    </row>
    <row r="1954" spans="1:1" x14ac:dyDescent="0.2">
      <c r="A1954" s="398"/>
    </row>
    <row r="1955" spans="1:1" x14ac:dyDescent="0.2">
      <c r="A1955" s="398"/>
    </row>
    <row r="1956" spans="1:1" x14ac:dyDescent="0.2">
      <c r="A1956" s="398"/>
    </row>
    <row r="1957" spans="1:1" x14ac:dyDescent="0.2">
      <c r="A1957" s="398"/>
    </row>
    <row r="1958" spans="1:1" x14ac:dyDescent="0.2">
      <c r="A1958" s="398"/>
    </row>
    <row r="1959" spans="1:1" x14ac:dyDescent="0.2">
      <c r="A1959" s="398"/>
    </row>
    <row r="1960" spans="1:1" x14ac:dyDescent="0.2">
      <c r="A1960" s="398"/>
    </row>
    <row r="1961" spans="1:1" x14ac:dyDescent="0.2">
      <c r="A1961" s="398"/>
    </row>
    <row r="1962" spans="1:1" x14ac:dyDescent="0.2">
      <c r="A1962" s="398"/>
    </row>
    <row r="1963" spans="1:1" x14ac:dyDescent="0.2">
      <c r="A1963" s="398"/>
    </row>
    <row r="1964" spans="1:1" x14ac:dyDescent="0.2">
      <c r="A1964" s="398"/>
    </row>
    <row r="1965" spans="1:1" x14ac:dyDescent="0.2">
      <c r="A1965" s="398"/>
    </row>
    <row r="1966" spans="1:1" x14ac:dyDescent="0.2">
      <c r="A1966" s="398"/>
    </row>
    <row r="1967" spans="1:1" x14ac:dyDescent="0.2">
      <c r="A1967" s="398"/>
    </row>
    <row r="1968" spans="1:1" x14ac:dyDescent="0.2">
      <c r="A1968" s="398"/>
    </row>
    <row r="1969" spans="1:1" x14ac:dyDescent="0.2">
      <c r="A1969" s="398"/>
    </row>
    <row r="1970" spans="1:1" x14ac:dyDescent="0.2">
      <c r="A1970" s="398"/>
    </row>
    <row r="1971" spans="1:1" x14ac:dyDescent="0.2">
      <c r="A1971" s="398"/>
    </row>
    <row r="1972" spans="1:1" x14ac:dyDescent="0.2">
      <c r="A1972" s="398"/>
    </row>
    <row r="1973" spans="1:1" x14ac:dyDescent="0.2">
      <c r="A1973" s="398"/>
    </row>
    <row r="1974" spans="1:1" x14ac:dyDescent="0.2">
      <c r="A1974" s="398"/>
    </row>
    <row r="1975" spans="1:1" x14ac:dyDescent="0.2">
      <c r="A1975" s="398"/>
    </row>
    <row r="1976" spans="1:1" x14ac:dyDescent="0.2">
      <c r="A1976" s="398"/>
    </row>
    <row r="1977" spans="1:1" x14ac:dyDescent="0.2">
      <c r="A1977" s="398"/>
    </row>
    <row r="1978" spans="1:1" x14ac:dyDescent="0.2">
      <c r="A1978" s="398"/>
    </row>
    <row r="1979" spans="1:1" x14ac:dyDescent="0.2">
      <c r="A1979" s="398"/>
    </row>
    <row r="1980" spans="1:1" x14ac:dyDescent="0.2">
      <c r="A1980" s="398"/>
    </row>
    <row r="1981" spans="1:1" x14ac:dyDescent="0.2">
      <c r="A1981" s="398"/>
    </row>
    <row r="1982" spans="1:1" x14ac:dyDescent="0.2">
      <c r="A1982" s="398"/>
    </row>
    <row r="1983" spans="1:1" x14ac:dyDescent="0.2">
      <c r="A1983" s="398"/>
    </row>
    <row r="1984" spans="1:1" x14ac:dyDescent="0.2">
      <c r="A1984" s="398"/>
    </row>
    <row r="1985" spans="1:1" x14ac:dyDescent="0.2">
      <c r="A1985" s="398"/>
    </row>
    <row r="1986" spans="1:1" x14ac:dyDescent="0.2">
      <c r="A1986" s="398"/>
    </row>
    <row r="1987" spans="1:1" x14ac:dyDescent="0.2">
      <c r="A1987" s="398"/>
    </row>
    <row r="1988" spans="1:1" x14ac:dyDescent="0.2">
      <c r="A1988" s="398"/>
    </row>
    <row r="1989" spans="1:1" x14ac:dyDescent="0.2">
      <c r="A1989" s="398"/>
    </row>
    <row r="1990" spans="1:1" x14ac:dyDescent="0.2">
      <c r="A1990" s="398"/>
    </row>
    <row r="1991" spans="1:1" x14ac:dyDescent="0.2">
      <c r="A1991" s="398"/>
    </row>
    <row r="1992" spans="1:1" x14ac:dyDescent="0.2">
      <c r="A1992" s="398"/>
    </row>
    <row r="1993" spans="1:1" x14ac:dyDescent="0.2">
      <c r="A1993" s="398"/>
    </row>
    <row r="1994" spans="1:1" x14ac:dyDescent="0.2">
      <c r="A1994" s="398"/>
    </row>
    <row r="1995" spans="1:1" x14ac:dyDescent="0.2">
      <c r="A1995" s="398"/>
    </row>
    <row r="1996" spans="1:1" x14ac:dyDescent="0.2">
      <c r="A1996" s="398"/>
    </row>
    <row r="1997" spans="1:1" x14ac:dyDescent="0.2">
      <c r="A1997" s="398"/>
    </row>
    <row r="1998" spans="1:1" x14ac:dyDescent="0.2">
      <c r="A1998" s="398"/>
    </row>
    <row r="1999" spans="1:1" x14ac:dyDescent="0.2">
      <c r="A1999" s="398"/>
    </row>
    <row r="2000" spans="1:1" x14ac:dyDescent="0.2">
      <c r="A2000" s="398"/>
    </row>
    <row r="2001" spans="1:1" x14ac:dyDescent="0.2">
      <c r="A2001" s="398"/>
    </row>
    <row r="2002" spans="1:1" x14ac:dyDescent="0.2">
      <c r="A2002" s="398"/>
    </row>
    <row r="2003" spans="1:1" x14ac:dyDescent="0.2">
      <c r="A2003" s="398"/>
    </row>
    <row r="2004" spans="1:1" x14ac:dyDescent="0.2">
      <c r="A2004" s="398"/>
    </row>
    <row r="2005" spans="1:1" x14ac:dyDescent="0.2">
      <c r="A2005" s="398"/>
    </row>
    <row r="2006" spans="1:1" x14ac:dyDescent="0.2">
      <c r="A2006" s="398"/>
    </row>
    <row r="2007" spans="1:1" x14ac:dyDescent="0.2">
      <c r="A2007" s="398"/>
    </row>
    <row r="2008" spans="1:1" x14ac:dyDescent="0.2">
      <c r="A2008" s="398"/>
    </row>
    <row r="2009" spans="1:1" x14ac:dyDescent="0.2">
      <c r="A2009" s="398"/>
    </row>
    <row r="2010" spans="1:1" x14ac:dyDescent="0.2">
      <c r="A2010" s="398"/>
    </row>
    <row r="2011" spans="1:1" x14ac:dyDescent="0.2">
      <c r="A2011" s="398"/>
    </row>
    <row r="2012" spans="1:1" x14ac:dyDescent="0.2">
      <c r="A2012" s="398"/>
    </row>
    <row r="2013" spans="1:1" x14ac:dyDescent="0.2">
      <c r="A2013" s="398"/>
    </row>
    <row r="2014" spans="1:1" x14ac:dyDescent="0.2">
      <c r="A2014" s="398"/>
    </row>
    <row r="2015" spans="1:1" x14ac:dyDescent="0.2">
      <c r="A2015" s="398"/>
    </row>
    <row r="2016" spans="1:1" x14ac:dyDescent="0.2">
      <c r="A2016" s="398"/>
    </row>
    <row r="2017" spans="1:1" x14ac:dyDescent="0.2">
      <c r="A2017" s="398"/>
    </row>
    <row r="2018" spans="1:1" x14ac:dyDescent="0.2">
      <c r="A2018" s="398"/>
    </row>
    <row r="2019" spans="1:1" x14ac:dyDescent="0.2">
      <c r="A2019" s="398"/>
    </row>
    <row r="2020" spans="1:1" x14ac:dyDescent="0.2">
      <c r="A2020" s="398"/>
    </row>
    <row r="2021" spans="1:1" x14ac:dyDescent="0.2">
      <c r="A2021" s="398"/>
    </row>
    <row r="2022" spans="1:1" x14ac:dyDescent="0.2">
      <c r="A2022" s="398"/>
    </row>
    <row r="2023" spans="1:1" x14ac:dyDescent="0.2">
      <c r="A2023" s="398"/>
    </row>
    <row r="2024" spans="1:1" x14ac:dyDescent="0.2">
      <c r="A2024" s="398"/>
    </row>
    <row r="2025" spans="1:1" x14ac:dyDescent="0.2">
      <c r="A2025" s="398"/>
    </row>
    <row r="2026" spans="1:1" x14ac:dyDescent="0.2">
      <c r="A2026" s="398"/>
    </row>
    <row r="2027" spans="1:1" x14ac:dyDescent="0.2">
      <c r="A2027" s="398"/>
    </row>
    <row r="2028" spans="1:1" x14ac:dyDescent="0.2">
      <c r="A2028" s="398"/>
    </row>
    <row r="2029" spans="1:1" x14ac:dyDescent="0.2">
      <c r="A2029" s="398"/>
    </row>
    <row r="2030" spans="1:1" x14ac:dyDescent="0.2">
      <c r="A2030" s="398"/>
    </row>
    <row r="2031" spans="1:1" x14ac:dyDescent="0.2">
      <c r="A2031" s="398"/>
    </row>
    <row r="2032" spans="1:1" x14ac:dyDescent="0.2">
      <c r="A2032" s="398"/>
    </row>
    <row r="2033" spans="1:1" x14ac:dyDescent="0.2">
      <c r="A2033" s="398"/>
    </row>
    <row r="2034" spans="1:1" x14ac:dyDescent="0.2">
      <c r="A2034" s="398"/>
    </row>
    <row r="2035" spans="1:1" x14ac:dyDescent="0.2">
      <c r="A2035" s="398"/>
    </row>
    <row r="2036" spans="1:1" x14ac:dyDescent="0.2">
      <c r="A2036" s="398"/>
    </row>
    <row r="2037" spans="1:1" x14ac:dyDescent="0.2">
      <c r="A2037" s="398"/>
    </row>
    <row r="2038" spans="1:1" x14ac:dyDescent="0.2">
      <c r="A2038" s="398"/>
    </row>
    <row r="2039" spans="1:1" x14ac:dyDescent="0.2">
      <c r="A2039" s="398"/>
    </row>
    <row r="2040" spans="1:1" x14ac:dyDescent="0.2">
      <c r="A2040" s="398"/>
    </row>
    <row r="2041" spans="1:1" x14ac:dyDescent="0.2">
      <c r="A2041" s="398"/>
    </row>
    <row r="2042" spans="1:1" x14ac:dyDescent="0.2">
      <c r="A2042" s="398"/>
    </row>
    <row r="2043" spans="1:1" x14ac:dyDescent="0.2">
      <c r="A2043" s="398"/>
    </row>
    <row r="2044" spans="1:1" x14ac:dyDescent="0.2">
      <c r="A2044" s="398"/>
    </row>
    <row r="2045" spans="1:1" x14ac:dyDescent="0.2">
      <c r="A2045" s="398"/>
    </row>
    <row r="2046" spans="1:1" x14ac:dyDescent="0.2">
      <c r="A2046" s="398"/>
    </row>
    <row r="2047" spans="1:1" x14ac:dyDescent="0.2">
      <c r="A2047" s="398"/>
    </row>
    <row r="2048" spans="1:1" x14ac:dyDescent="0.2">
      <c r="A2048" s="398"/>
    </row>
    <row r="2049" spans="1:1" x14ac:dyDescent="0.2">
      <c r="A2049" s="398"/>
    </row>
    <row r="2050" spans="1:1" x14ac:dyDescent="0.2">
      <c r="A2050" s="398"/>
    </row>
    <row r="2051" spans="1:1" x14ac:dyDescent="0.2">
      <c r="A2051" s="398"/>
    </row>
    <row r="2052" spans="1:1" x14ac:dyDescent="0.2">
      <c r="A2052" s="398"/>
    </row>
    <row r="2053" spans="1:1" x14ac:dyDescent="0.2">
      <c r="A2053" s="398"/>
    </row>
    <row r="2054" spans="1:1" x14ac:dyDescent="0.2">
      <c r="A2054" s="398"/>
    </row>
    <row r="2055" spans="1:1" x14ac:dyDescent="0.2">
      <c r="A2055" s="398"/>
    </row>
    <row r="2056" spans="1:1" x14ac:dyDescent="0.2">
      <c r="A2056" s="398"/>
    </row>
    <row r="2057" spans="1:1" x14ac:dyDescent="0.2">
      <c r="A2057" s="398"/>
    </row>
    <row r="2058" spans="1:1" x14ac:dyDescent="0.2">
      <c r="A2058" s="398"/>
    </row>
    <row r="2059" spans="1:1" x14ac:dyDescent="0.2">
      <c r="A2059" s="398"/>
    </row>
    <row r="2060" spans="1:1" x14ac:dyDescent="0.2">
      <c r="A2060" s="398"/>
    </row>
    <row r="2061" spans="1:1" x14ac:dyDescent="0.2">
      <c r="A2061" s="398"/>
    </row>
    <row r="2062" spans="1:1" x14ac:dyDescent="0.2">
      <c r="A2062" s="398"/>
    </row>
    <row r="2063" spans="1:1" x14ac:dyDescent="0.2">
      <c r="A2063" s="398"/>
    </row>
    <row r="2064" spans="1:1" x14ac:dyDescent="0.2">
      <c r="A2064" s="398"/>
    </row>
    <row r="2065" spans="1:1" x14ac:dyDescent="0.2">
      <c r="A2065" s="398"/>
    </row>
    <row r="2066" spans="1:1" x14ac:dyDescent="0.2">
      <c r="A2066" s="398"/>
    </row>
    <row r="2067" spans="1:1" x14ac:dyDescent="0.2">
      <c r="A2067" s="398"/>
    </row>
    <row r="2068" spans="1:1" x14ac:dyDescent="0.2">
      <c r="A2068" s="398"/>
    </row>
    <row r="2069" spans="1:1" x14ac:dyDescent="0.2">
      <c r="A2069" s="398"/>
    </row>
    <row r="2070" spans="1:1" x14ac:dyDescent="0.2">
      <c r="A2070" s="398"/>
    </row>
    <row r="2071" spans="1:1" x14ac:dyDescent="0.2">
      <c r="A2071" s="398"/>
    </row>
    <row r="2072" spans="1:1" x14ac:dyDescent="0.2">
      <c r="A2072" s="398"/>
    </row>
    <row r="2073" spans="1:1" x14ac:dyDescent="0.2">
      <c r="A2073" s="398"/>
    </row>
    <row r="2074" spans="1:1" x14ac:dyDescent="0.2">
      <c r="A2074" s="398"/>
    </row>
    <row r="2075" spans="1:1" x14ac:dyDescent="0.2">
      <c r="A2075" s="398"/>
    </row>
    <row r="2076" spans="1:1" x14ac:dyDescent="0.2">
      <c r="A2076" s="398"/>
    </row>
    <row r="2077" spans="1:1" x14ac:dyDescent="0.2">
      <c r="A2077" s="398"/>
    </row>
    <row r="2078" spans="1:1" x14ac:dyDescent="0.2">
      <c r="A2078" s="398"/>
    </row>
    <row r="2079" spans="1:1" x14ac:dyDescent="0.2">
      <c r="A2079" s="398"/>
    </row>
    <row r="2080" spans="1:1" x14ac:dyDescent="0.2">
      <c r="A2080" s="398"/>
    </row>
    <row r="2081" spans="1:1" x14ac:dyDescent="0.2">
      <c r="A2081" s="398"/>
    </row>
    <row r="2082" spans="1:1" x14ac:dyDescent="0.2">
      <c r="A2082" s="398"/>
    </row>
    <row r="2083" spans="1:1" x14ac:dyDescent="0.2">
      <c r="A2083" s="398"/>
    </row>
    <row r="2084" spans="1:1" x14ac:dyDescent="0.2">
      <c r="A2084" s="398"/>
    </row>
    <row r="2085" spans="1:1" x14ac:dyDescent="0.2">
      <c r="A2085" s="398"/>
    </row>
    <row r="2086" spans="1:1" x14ac:dyDescent="0.2">
      <c r="A2086" s="398"/>
    </row>
    <row r="2087" spans="1:1" x14ac:dyDescent="0.2">
      <c r="A2087" s="398"/>
    </row>
    <row r="2088" spans="1:1" x14ac:dyDescent="0.2">
      <c r="A2088" s="398"/>
    </row>
    <row r="2089" spans="1:1" x14ac:dyDescent="0.2">
      <c r="A2089" s="398"/>
    </row>
    <row r="2090" spans="1:1" x14ac:dyDescent="0.2">
      <c r="A2090" s="398"/>
    </row>
    <row r="2091" spans="1:1" x14ac:dyDescent="0.2">
      <c r="A2091" s="398"/>
    </row>
    <row r="2092" spans="1:1" x14ac:dyDescent="0.2">
      <c r="A2092" s="398"/>
    </row>
    <row r="2093" spans="1:1" x14ac:dyDescent="0.2">
      <c r="A2093" s="398"/>
    </row>
    <row r="2094" spans="1:1" x14ac:dyDescent="0.2">
      <c r="A2094" s="398"/>
    </row>
    <row r="2095" spans="1:1" x14ac:dyDescent="0.2">
      <c r="A2095" s="398"/>
    </row>
    <row r="2096" spans="1:1" x14ac:dyDescent="0.2">
      <c r="A2096" s="398"/>
    </row>
    <row r="2097" spans="1:1" x14ac:dyDescent="0.2">
      <c r="A2097" s="398"/>
    </row>
    <row r="2098" spans="1:1" x14ac:dyDescent="0.2">
      <c r="A2098" s="398"/>
    </row>
    <row r="2099" spans="1:1" x14ac:dyDescent="0.2">
      <c r="A2099" s="398"/>
    </row>
    <row r="2100" spans="1:1" x14ac:dyDescent="0.2">
      <c r="A2100" s="398"/>
    </row>
    <row r="2101" spans="1:1" x14ac:dyDescent="0.2">
      <c r="A2101" s="398"/>
    </row>
    <row r="2102" spans="1:1" x14ac:dyDescent="0.2">
      <c r="A2102" s="398"/>
    </row>
    <row r="2103" spans="1:1" x14ac:dyDescent="0.2">
      <c r="A2103" s="398"/>
    </row>
    <row r="2104" spans="1:1" x14ac:dyDescent="0.2">
      <c r="A2104" s="398"/>
    </row>
    <row r="2105" spans="1:1" x14ac:dyDescent="0.2">
      <c r="A2105" s="398"/>
    </row>
    <row r="2106" spans="1:1" x14ac:dyDescent="0.2">
      <c r="A2106" s="398"/>
    </row>
    <row r="2107" spans="1:1" x14ac:dyDescent="0.2">
      <c r="A2107" s="398"/>
    </row>
    <row r="2108" spans="1:1" x14ac:dyDescent="0.2">
      <c r="A2108" s="398"/>
    </row>
    <row r="2109" spans="1:1" x14ac:dyDescent="0.2">
      <c r="A2109" s="398"/>
    </row>
    <row r="2110" spans="1:1" x14ac:dyDescent="0.2">
      <c r="A2110" s="398"/>
    </row>
    <row r="2111" spans="1:1" x14ac:dyDescent="0.2">
      <c r="A2111" s="398"/>
    </row>
    <row r="2112" spans="1:1" x14ac:dyDescent="0.2">
      <c r="A2112" s="398"/>
    </row>
    <row r="2113" spans="1:1" x14ac:dyDescent="0.2">
      <c r="A2113" s="398"/>
    </row>
    <row r="2114" spans="1:1" x14ac:dyDescent="0.2">
      <c r="A2114" s="398"/>
    </row>
    <row r="2115" spans="1:1" x14ac:dyDescent="0.2">
      <c r="A2115" s="398"/>
    </row>
    <row r="2116" spans="1:1" x14ac:dyDescent="0.2">
      <c r="A2116" s="398"/>
    </row>
    <row r="2117" spans="1:1" x14ac:dyDescent="0.2">
      <c r="A2117" s="398"/>
    </row>
    <row r="2118" spans="1:1" x14ac:dyDescent="0.2">
      <c r="A2118" s="398"/>
    </row>
    <row r="2119" spans="1:1" x14ac:dyDescent="0.2">
      <c r="A2119" s="398"/>
    </row>
    <row r="2120" spans="1:1" x14ac:dyDescent="0.2">
      <c r="A2120" s="398"/>
    </row>
    <row r="2121" spans="1:1" x14ac:dyDescent="0.2">
      <c r="A2121" s="398"/>
    </row>
    <row r="2122" spans="1:1" x14ac:dyDescent="0.2">
      <c r="A2122" s="398"/>
    </row>
    <row r="2123" spans="1:1" x14ac:dyDescent="0.2">
      <c r="A2123" s="398"/>
    </row>
    <row r="2124" spans="1:1" x14ac:dyDescent="0.2">
      <c r="A2124" s="398"/>
    </row>
    <row r="2125" spans="1:1" x14ac:dyDescent="0.2">
      <c r="A2125" s="398"/>
    </row>
    <row r="2126" spans="1:1" x14ac:dyDescent="0.2">
      <c r="A2126" s="398"/>
    </row>
    <row r="2127" spans="1:1" x14ac:dyDescent="0.2">
      <c r="A2127" s="398"/>
    </row>
    <row r="2128" spans="1:1" x14ac:dyDescent="0.2">
      <c r="A2128" s="398"/>
    </row>
    <row r="2129" spans="1:1" x14ac:dyDescent="0.2">
      <c r="A2129" s="398"/>
    </row>
    <row r="2130" spans="1:1" x14ac:dyDescent="0.2">
      <c r="A2130" s="398"/>
    </row>
    <row r="2131" spans="1:1" x14ac:dyDescent="0.2">
      <c r="A2131" s="398"/>
    </row>
    <row r="2132" spans="1:1" x14ac:dyDescent="0.2">
      <c r="A2132" s="398"/>
    </row>
    <row r="2133" spans="1:1" x14ac:dyDescent="0.2">
      <c r="A2133" s="398"/>
    </row>
    <row r="2134" spans="1:1" x14ac:dyDescent="0.2">
      <c r="A2134" s="398"/>
    </row>
    <row r="2135" spans="1:1" x14ac:dyDescent="0.2">
      <c r="A2135" s="398"/>
    </row>
    <row r="2136" spans="1:1" x14ac:dyDescent="0.2">
      <c r="A2136" s="398"/>
    </row>
    <row r="2137" spans="1:1" x14ac:dyDescent="0.2">
      <c r="A2137" s="398"/>
    </row>
    <row r="2138" spans="1:1" x14ac:dyDescent="0.2">
      <c r="A2138" s="398"/>
    </row>
    <row r="2139" spans="1:1" x14ac:dyDescent="0.2">
      <c r="A2139" s="398"/>
    </row>
    <row r="2140" spans="1:1" x14ac:dyDescent="0.2">
      <c r="A2140" s="398"/>
    </row>
    <row r="2141" spans="1:1" x14ac:dyDescent="0.2">
      <c r="A2141" s="398"/>
    </row>
    <row r="2142" spans="1:1" x14ac:dyDescent="0.2">
      <c r="A2142" s="398"/>
    </row>
    <row r="2143" spans="1:1" x14ac:dyDescent="0.2">
      <c r="A2143" s="398"/>
    </row>
    <row r="2144" spans="1:1" x14ac:dyDescent="0.2">
      <c r="A2144" s="398"/>
    </row>
    <row r="2145" spans="1:1" x14ac:dyDescent="0.2">
      <c r="A2145" s="398"/>
    </row>
    <row r="2146" spans="1:1" x14ac:dyDescent="0.2">
      <c r="A2146" s="398"/>
    </row>
    <row r="2147" spans="1:1" x14ac:dyDescent="0.2">
      <c r="A2147" s="398"/>
    </row>
    <row r="2148" spans="1:1" x14ac:dyDescent="0.2">
      <c r="A2148" s="398"/>
    </row>
    <row r="2149" spans="1:1" x14ac:dyDescent="0.2">
      <c r="A2149" s="398"/>
    </row>
    <row r="2150" spans="1:1" x14ac:dyDescent="0.2">
      <c r="A2150" s="398"/>
    </row>
    <row r="2151" spans="1:1" x14ac:dyDescent="0.2">
      <c r="A2151" s="398"/>
    </row>
    <row r="2152" spans="1:1" x14ac:dyDescent="0.2">
      <c r="A2152" s="398"/>
    </row>
    <row r="2153" spans="1:1" x14ac:dyDescent="0.2">
      <c r="A2153" s="398"/>
    </row>
    <row r="2154" spans="1:1" x14ac:dyDescent="0.2">
      <c r="A2154" s="398"/>
    </row>
    <row r="2155" spans="1:1" x14ac:dyDescent="0.2">
      <c r="A2155" s="398"/>
    </row>
    <row r="2156" spans="1:1" x14ac:dyDescent="0.2">
      <c r="A2156" s="398"/>
    </row>
    <row r="2157" spans="1:1" x14ac:dyDescent="0.2">
      <c r="A2157" s="398"/>
    </row>
    <row r="2158" spans="1:1" x14ac:dyDescent="0.2">
      <c r="A2158" s="398"/>
    </row>
    <row r="2159" spans="1:1" x14ac:dyDescent="0.2">
      <c r="A2159" s="398"/>
    </row>
    <row r="2160" spans="1:1" x14ac:dyDescent="0.2">
      <c r="A2160" s="398"/>
    </row>
    <row r="2161" spans="1:1" x14ac:dyDescent="0.2">
      <c r="A2161" s="398"/>
    </row>
    <row r="2162" spans="1:1" x14ac:dyDescent="0.2">
      <c r="A2162" s="398"/>
    </row>
    <row r="2163" spans="1:1" x14ac:dyDescent="0.2">
      <c r="A2163" s="398"/>
    </row>
    <row r="2164" spans="1:1" x14ac:dyDescent="0.2">
      <c r="A2164" s="398"/>
    </row>
    <row r="2165" spans="1:1" x14ac:dyDescent="0.2">
      <c r="A2165" s="398"/>
    </row>
    <row r="2166" spans="1:1" x14ac:dyDescent="0.2">
      <c r="A2166" s="398"/>
    </row>
    <row r="2167" spans="1:1" x14ac:dyDescent="0.2">
      <c r="A2167" s="398"/>
    </row>
    <row r="2168" spans="1:1" x14ac:dyDescent="0.2">
      <c r="A2168" s="398"/>
    </row>
    <row r="2169" spans="1:1" x14ac:dyDescent="0.2">
      <c r="A2169" s="398"/>
    </row>
    <row r="2170" spans="1:1" x14ac:dyDescent="0.2">
      <c r="A2170" s="398"/>
    </row>
    <row r="2171" spans="1:1" x14ac:dyDescent="0.2">
      <c r="A2171" s="398"/>
    </row>
    <row r="2172" spans="1:1" x14ac:dyDescent="0.2">
      <c r="A2172" s="398"/>
    </row>
    <row r="2173" spans="1:1" x14ac:dyDescent="0.2">
      <c r="A2173" s="398"/>
    </row>
    <row r="2174" spans="1:1" x14ac:dyDescent="0.2">
      <c r="A2174" s="398"/>
    </row>
    <row r="2175" spans="1:1" x14ac:dyDescent="0.2">
      <c r="A2175" s="398"/>
    </row>
    <row r="2176" spans="1:1" x14ac:dyDescent="0.2">
      <c r="A2176" s="398"/>
    </row>
    <row r="2177" spans="1:1" x14ac:dyDescent="0.2">
      <c r="A2177" s="398"/>
    </row>
    <row r="2178" spans="1:1" x14ac:dyDescent="0.2">
      <c r="A2178" s="398"/>
    </row>
    <row r="2179" spans="1:1" x14ac:dyDescent="0.2">
      <c r="A2179" s="398"/>
    </row>
    <row r="2180" spans="1:1" x14ac:dyDescent="0.2">
      <c r="A2180" s="398"/>
    </row>
    <row r="2181" spans="1:1" x14ac:dyDescent="0.2">
      <c r="A2181" s="398"/>
    </row>
    <row r="2182" spans="1:1" x14ac:dyDescent="0.2">
      <c r="A2182" s="398"/>
    </row>
    <row r="2183" spans="1:1" x14ac:dyDescent="0.2">
      <c r="A2183" s="398"/>
    </row>
    <row r="2184" spans="1:1" x14ac:dyDescent="0.2">
      <c r="A2184" s="398"/>
    </row>
    <row r="2185" spans="1:1" x14ac:dyDescent="0.2">
      <c r="A2185" s="398"/>
    </row>
    <row r="2186" spans="1:1" x14ac:dyDescent="0.2">
      <c r="A2186" s="398"/>
    </row>
    <row r="2187" spans="1:1" x14ac:dyDescent="0.2">
      <c r="A2187" s="398"/>
    </row>
    <row r="2188" spans="1:1" x14ac:dyDescent="0.2">
      <c r="A2188" s="398"/>
    </row>
    <row r="2189" spans="1:1" x14ac:dyDescent="0.2">
      <c r="A2189" s="398"/>
    </row>
    <row r="2190" spans="1:1" x14ac:dyDescent="0.2">
      <c r="A2190" s="398"/>
    </row>
    <row r="2191" spans="1:1" x14ac:dyDescent="0.2">
      <c r="A2191" s="398"/>
    </row>
    <row r="2192" spans="1:1" x14ac:dyDescent="0.2">
      <c r="A2192" s="398"/>
    </row>
    <row r="2193" spans="1:1" x14ac:dyDescent="0.2">
      <c r="A2193" s="398"/>
    </row>
    <row r="2194" spans="1:1" x14ac:dyDescent="0.2">
      <c r="A2194" s="398"/>
    </row>
    <row r="2195" spans="1:1" x14ac:dyDescent="0.2">
      <c r="A2195" s="398"/>
    </row>
    <row r="2196" spans="1:1" x14ac:dyDescent="0.2">
      <c r="A2196" s="398"/>
    </row>
    <row r="2197" spans="1:1" x14ac:dyDescent="0.2">
      <c r="A2197" s="398"/>
    </row>
    <row r="2198" spans="1:1" x14ac:dyDescent="0.2">
      <c r="A2198" s="398"/>
    </row>
    <row r="2199" spans="1:1" x14ac:dyDescent="0.2">
      <c r="A2199" s="398"/>
    </row>
    <row r="2200" spans="1:1" x14ac:dyDescent="0.2">
      <c r="A2200" s="398"/>
    </row>
    <row r="2201" spans="1:1" x14ac:dyDescent="0.2">
      <c r="A2201" s="398"/>
    </row>
    <row r="2202" spans="1:1" x14ac:dyDescent="0.2">
      <c r="A2202" s="398"/>
    </row>
    <row r="2203" spans="1:1" x14ac:dyDescent="0.2">
      <c r="A2203" s="398"/>
    </row>
    <row r="2204" spans="1:1" x14ac:dyDescent="0.2">
      <c r="A2204" s="398"/>
    </row>
    <row r="2205" spans="1:1" x14ac:dyDescent="0.2">
      <c r="A2205" s="398"/>
    </row>
    <row r="2206" spans="1:1" x14ac:dyDescent="0.2">
      <c r="A2206" s="398"/>
    </row>
    <row r="2207" spans="1:1" x14ac:dyDescent="0.2">
      <c r="A2207" s="398"/>
    </row>
    <row r="2208" spans="1:1" x14ac:dyDescent="0.2">
      <c r="A2208" s="398"/>
    </row>
    <row r="2209" spans="1:1" x14ac:dyDescent="0.2">
      <c r="A2209" s="398"/>
    </row>
    <row r="2210" spans="1:1" x14ac:dyDescent="0.2">
      <c r="A2210" s="398"/>
    </row>
    <row r="2211" spans="1:1" x14ac:dyDescent="0.2">
      <c r="A2211" s="398"/>
    </row>
    <row r="2212" spans="1:1" x14ac:dyDescent="0.2">
      <c r="A2212" s="398"/>
    </row>
    <row r="2213" spans="1:1" x14ac:dyDescent="0.2">
      <c r="A2213" s="398"/>
    </row>
    <row r="2214" spans="1:1" x14ac:dyDescent="0.2">
      <c r="A2214" s="398"/>
    </row>
    <row r="2215" spans="1:1" x14ac:dyDescent="0.2">
      <c r="A2215" s="398"/>
    </row>
    <row r="2216" spans="1:1" x14ac:dyDescent="0.2">
      <c r="A2216" s="398"/>
    </row>
    <row r="2217" spans="1:1" x14ac:dyDescent="0.2">
      <c r="A2217" s="398"/>
    </row>
    <row r="2218" spans="1:1" x14ac:dyDescent="0.2">
      <c r="A2218" s="398"/>
    </row>
    <row r="2219" spans="1:1" x14ac:dyDescent="0.2">
      <c r="A2219" s="398"/>
    </row>
    <row r="2220" spans="1:1" x14ac:dyDescent="0.2">
      <c r="A2220" s="398"/>
    </row>
    <row r="2221" spans="1:1" x14ac:dyDescent="0.2">
      <c r="A2221" s="398"/>
    </row>
    <row r="2222" spans="1:1" x14ac:dyDescent="0.2">
      <c r="A2222" s="398"/>
    </row>
    <row r="2223" spans="1:1" x14ac:dyDescent="0.2">
      <c r="A2223" s="398"/>
    </row>
    <row r="2224" spans="1:1" x14ac:dyDescent="0.2">
      <c r="A2224" s="398"/>
    </row>
    <row r="2225" spans="1:1" x14ac:dyDescent="0.2">
      <c r="A2225" s="398"/>
    </row>
    <row r="2226" spans="1:1" x14ac:dyDescent="0.2">
      <c r="A2226" s="398"/>
    </row>
    <row r="2227" spans="1:1" x14ac:dyDescent="0.2">
      <c r="A2227" s="398"/>
    </row>
    <row r="2228" spans="1:1" x14ac:dyDescent="0.2">
      <c r="A2228" s="398"/>
    </row>
    <row r="2229" spans="1:1" x14ac:dyDescent="0.2">
      <c r="A2229" s="398"/>
    </row>
    <row r="2230" spans="1:1" x14ac:dyDescent="0.2">
      <c r="A2230" s="398"/>
    </row>
    <row r="2231" spans="1:1" x14ac:dyDescent="0.2">
      <c r="A2231" s="398"/>
    </row>
    <row r="2232" spans="1:1" x14ac:dyDescent="0.2">
      <c r="A2232" s="398"/>
    </row>
    <row r="2233" spans="1:1" x14ac:dyDescent="0.2">
      <c r="A2233" s="398"/>
    </row>
    <row r="2234" spans="1:1" x14ac:dyDescent="0.2">
      <c r="A2234" s="398"/>
    </row>
    <row r="2235" spans="1:1" x14ac:dyDescent="0.2">
      <c r="A2235" s="398"/>
    </row>
    <row r="2236" spans="1:1" x14ac:dyDescent="0.2">
      <c r="A2236" s="398"/>
    </row>
    <row r="2237" spans="1:1" x14ac:dyDescent="0.2">
      <c r="A2237" s="398"/>
    </row>
    <row r="2238" spans="1:1" x14ac:dyDescent="0.2">
      <c r="A2238" s="398"/>
    </row>
    <row r="2239" spans="1:1" x14ac:dyDescent="0.2">
      <c r="A2239" s="398"/>
    </row>
    <row r="2240" spans="1:1" x14ac:dyDescent="0.2">
      <c r="A2240" s="398"/>
    </row>
    <row r="2241" spans="1:1" x14ac:dyDescent="0.2">
      <c r="A2241" s="398"/>
    </row>
    <row r="2242" spans="1:1" x14ac:dyDescent="0.2">
      <c r="A2242" s="398"/>
    </row>
    <row r="2243" spans="1:1" x14ac:dyDescent="0.2">
      <c r="A2243" s="398"/>
    </row>
    <row r="2244" spans="1:1" x14ac:dyDescent="0.2">
      <c r="A2244" s="398"/>
    </row>
    <row r="2245" spans="1:1" x14ac:dyDescent="0.2">
      <c r="A2245" s="398"/>
    </row>
    <row r="2246" spans="1:1" x14ac:dyDescent="0.2">
      <c r="A2246" s="398"/>
    </row>
    <row r="2247" spans="1:1" x14ac:dyDescent="0.2">
      <c r="A2247" s="398"/>
    </row>
    <row r="2248" spans="1:1" x14ac:dyDescent="0.2">
      <c r="A2248" s="398"/>
    </row>
    <row r="2249" spans="1:1" x14ac:dyDescent="0.2">
      <c r="A2249" s="398"/>
    </row>
    <row r="2250" spans="1:1" x14ac:dyDescent="0.2">
      <c r="A2250" s="398"/>
    </row>
    <row r="2251" spans="1:1" x14ac:dyDescent="0.2">
      <c r="A2251" s="398"/>
    </row>
    <row r="2252" spans="1:1" x14ac:dyDescent="0.2">
      <c r="A2252" s="398"/>
    </row>
    <row r="2253" spans="1:1" x14ac:dyDescent="0.2">
      <c r="A2253" s="398"/>
    </row>
    <row r="2254" spans="1:1" x14ac:dyDescent="0.2">
      <c r="A2254" s="398"/>
    </row>
    <row r="2255" spans="1:1" x14ac:dyDescent="0.2">
      <c r="A2255" s="398"/>
    </row>
    <row r="2256" spans="1:1" x14ac:dyDescent="0.2">
      <c r="A2256" s="398"/>
    </row>
    <row r="2257" spans="1:1" x14ac:dyDescent="0.2">
      <c r="A2257" s="398"/>
    </row>
    <row r="2258" spans="1:1" x14ac:dyDescent="0.2">
      <c r="A2258" s="398"/>
    </row>
    <row r="2259" spans="1:1" x14ac:dyDescent="0.2">
      <c r="A2259" s="398"/>
    </row>
    <row r="2260" spans="1:1" x14ac:dyDescent="0.2">
      <c r="A2260" s="398"/>
    </row>
    <row r="2261" spans="1:1" x14ac:dyDescent="0.2">
      <c r="A2261" s="398"/>
    </row>
    <row r="2262" spans="1:1" x14ac:dyDescent="0.2">
      <c r="A2262" s="398"/>
    </row>
    <row r="2263" spans="1:1" x14ac:dyDescent="0.2">
      <c r="A2263" s="398"/>
    </row>
    <row r="2264" spans="1:1" x14ac:dyDescent="0.2">
      <c r="A2264" s="398"/>
    </row>
    <row r="2265" spans="1:1" x14ac:dyDescent="0.2">
      <c r="A2265" s="398"/>
    </row>
    <row r="2266" spans="1:1" x14ac:dyDescent="0.2">
      <c r="A2266" s="398"/>
    </row>
    <row r="2267" spans="1:1" x14ac:dyDescent="0.2">
      <c r="A2267" s="398"/>
    </row>
    <row r="2268" spans="1:1" x14ac:dyDescent="0.2">
      <c r="A2268" s="398"/>
    </row>
    <row r="2269" spans="1:1" x14ac:dyDescent="0.2">
      <c r="A2269" s="398"/>
    </row>
    <row r="2270" spans="1:1" x14ac:dyDescent="0.2">
      <c r="A2270" s="398"/>
    </row>
    <row r="2271" spans="1:1" x14ac:dyDescent="0.2">
      <c r="A2271" s="398"/>
    </row>
    <row r="2272" spans="1:1" x14ac:dyDescent="0.2">
      <c r="A2272" s="398"/>
    </row>
    <row r="2273" spans="1:1" x14ac:dyDescent="0.2">
      <c r="A2273" s="398"/>
    </row>
    <row r="2274" spans="1:1" x14ac:dyDescent="0.2">
      <c r="A2274" s="398"/>
    </row>
    <row r="2275" spans="1:1" x14ac:dyDescent="0.2">
      <c r="A2275" s="398"/>
    </row>
    <row r="2276" spans="1:1" x14ac:dyDescent="0.2">
      <c r="A2276" s="398"/>
    </row>
    <row r="2277" spans="1:1" x14ac:dyDescent="0.2">
      <c r="A2277" s="398"/>
    </row>
    <row r="2278" spans="1:1" x14ac:dyDescent="0.2">
      <c r="A2278" s="398"/>
    </row>
    <row r="2279" spans="1:1" x14ac:dyDescent="0.2">
      <c r="A2279" s="398"/>
    </row>
    <row r="2280" spans="1:1" x14ac:dyDescent="0.2">
      <c r="A2280" s="398"/>
    </row>
    <row r="2281" spans="1:1" x14ac:dyDescent="0.2">
      <c r="A2281" s="398"/>
    </row>
    <row r="2282" spans="1:1" x14ac:dyDescent="0.2">
      <c r="A2282" s="398"/>
    </row>
    <row r="2283" spans="1:1" x14ac:dyDescent="0.2">
      <c r="A2283" s="398"/>
    </row>
    <row r="2284" spans="1:1" x14ac:dyDescent="0.2">
      <c r="A2284" s="398"/>
    </row>
    <row r="2285" spans="1:1" x14ac:dyDescent="0.2">
      <c r="A2285" s="398"/>
    </row>
    <row r="2286" spans="1:1" x14ac:dyDescent="0.2">
      <c r="A2286" s="398"/>
    </row>
    <row r="2287" spans="1:1" x14ac:dyDescent="0.2">
      <c r="A2287" s="398"/>
    </row>
    <row r="2288" spans="1:1" x14ac:dyDescent="0.2">
      <c r="A2288" s="398"/>
    </row>
    <row r="2289" spans="1:1" x14ac:dyDescent="0.2">
      <c r="A2289" s="398"/>
    </row>
    <row r="2290" spans="1:1" x14ac:dyDescent="0.2">
      <c r="A2290" s="398"/>
    </row>
    <row r="2291" spans="1:1" x14ac:dyDescent="0.2">
      <c r="A2291" s="398"/>
    </row>
    <row r="2292" spans="1:1" x14ac:dyDescent="0.2">
      <c r="A2292" s="398"/>
    </row>
    <row r="2293" spans="1:1" x14ac:dyDescent="0.2">
      <c r="A2293" s="398"/>
    </row>
    <row r="2294" spans="1:1" x14ac:dyDescent="0.2">
      <c r="A2294" s="398"/>
    </row>
    <row r="2295" spans="1:1" x14ac:dyDescent="0.2">
      <c r="A2295" s="398"/>
    </row>
    <row r="2296" spans="1:1" x14ac:dyDescent="0.2">
      <c r="A2296" s="398"/>
    </row>
    <row r="2297" spans="1:1" x14ac:dyDescent="0.2">
      <c r="A2297" s="398"/>
    </row>
    <row r="2298" spans="1:1" x14ac:dyDescent="0.2">
      <c r="A2298" s="398"/>
    </row>
    <row r="2299" spans="1:1" x14ac:dyDescent="0.2">
      <c r="A2299" s="398"/>
    </row>
    <row r="2300" spans="1:1" x14ac:dyDescent="0.2">
      <c r="A2300" s="398"/>
    </row>
    <row r="2301" spans="1:1" x14ac:dyDescent="0.2">
      <c r="A2301" s="398"/>
    </row>
    <row r="2302" spans="1:1" x14ac:dyDescent="0.2">
      <c r="A2302" s="398"/>
    </row>
    <row r="2303" spans="1:1" x14ac:dyDescent="0.2">
      <c r="A2303" s="398"/>
    </row>
    <row r="2304" spans="1:1" x14ac:dyDescent="0.2">
      <c r="A2304" s="398"/>
    </row>
    <row r="2305" spans="1:1" x14ac:dyDescent="0.2">
      <c r="A2305" s="398"/>
    </row>
    <row r="2306" spans="1:1" x14ac:dyDescent="0.2">
      <c r="A2306" s="398"/>
    </row>
    <row r="2307" spans="1:1" x14ac:dyDescent="0.2">
      <c r="A2307" s="398"/>
    </row>
    <row r="2308" spans="1:1" x14ac:dyDescent="0.2">
      <c r="A2308" s="398"/>
    </row>
    <row r="2309" spans="1:1" x14ac:dyDescent="0.2">
      <c r="A2309" s="398"/>
    </row>
    <row r="2310" spans="1:1" x14ac:dyDescent="0.2">
      <c r="A2310" s="398"/>
    </row>
    <row r="2311" spans="1:1" x14ac:dyDescent="0.2">
      <c r="A2311" s="398"/>
    </row>
    <row r="2312" spans="1:1" x14ac:dyDescent="0.2">
      <c r="A2312" s="398"/>
    </row>
    <row r="2313" spans="1:1" x14ac:dyDescent="0.2">
      <c r="A2313" s="398"/>
    </row>
    <row r="2314" spans="1:1" x14ac:dyDescent="0.2">
      <c r="A2314" s="398"/>
    </row>
    <row r="2315" spans="1:1" x14ac:dyDescent="0.2">
      <c r="A2315" s="398"/>
    </row>
    <row r="2316" spans="1:1" x14ac:dyDescent="0.2">
      <c r="A2316" s="398"/>
    </row>
    <row r="2317" spans="1:1" x14ac:dyDescent="0.2">
      <c r="A2317" s="398"/>
    </row>
    <row r="2318" spans="1:1" x14ac:dyDescent="0.2">
      <c r="A2318" s="398"/>
    </row>
    <row r="2319" spans="1:1" x14ac:dyDescent="0.2">
      <c r="A2319" s="398"/>
    </row>
    <row r="2320" spans="1:1" x14ac:dyDescent="0.2">
      <c r="A2320" s="398"/>
    </row>
    <row r="2321" spans="1:1" x14ac:dyDescent="0.2">
      <c r="A2321" s="398"/>
    </row>
    <row r="2322" spans="1:1" x14ac:dyDescent="0.2">
      <c r="A2322" s="398"/>
    </row>
    <row r="2323" spans="1:1" x14ac:dyDescent="0.2">
      <c r="A2323" s="398"/>
    </row>
    <row r="2324" spans="1:1" x14ac:dyDescent="0.2">
      <c r="A2324" s="398"/>
    </row>
    <row r="2325" spans="1:1" x14ac:dyDescent="0.2">
      <c r="A2325" s="398"/>
    </row>
    <row r="2326" spans="1:1" x14ac:dyDescent="0.2">
      <c r="A2326" s="398"/>
    </row>
    <row r="2327" spans="1:1" x14ac:dyDescent="0.2">
      <c r="A2327" s="398"/>
    </row>
    <row r="2328" spans="1:1" x14ac:dyDescent="0.2">
      <c r="A2328" s="398"/>
    </row>
    <row r="2329" spans="1:1" x14ac:dyDescent="0.2">
      <c r="A2329" s="398"/>
    </row>
    <row r="2330" spans="1:1" x14ac:dyDescent="0.2">
      <c r="A2330" s="398"/>
    </row>
    <row r="2331" spans="1:1" x14ac:dyDescent="0.2">
      <c r="A2331" s="398"/>
    </row>
    <row r="2332" spans="1:1" x14ac:dyDescent="0.2">
      <c r="A2332" s="398"/>
    </row>
    <row r="2333" spans="1:1" x14ac:dyDescent="0.2">
      <c r="A2333" s="398"/>
    </row>
    <row r="2334" spans="1:1" x14ac:dyDescent="0.2">
      <c r="A2334" s="398"/>
    </row>
    <row r="2335" spans="1:1" x14ac:dyDescent="0.2">
      <c r="A2335" s="398"/>
    </row>
    <row r="2336" spans="1:1" x14ac:dyDescent="0.2">
      <c r="A2336" s="398"/>
    </row>
    <row r="2337" spans="1:1" x14ac:dyDescent="0.2">
      <c r="A2337" s="398"/>
    </row>
    <row r="2338" spans="1:1" x14ac:dyDescent="0.2">
      <c r="A2338" s="398"/>
    </row>
    <row r="2339" spans="1:1" x14ac:dyDescent="0.2">
      <c r="A2339" s="398"/>
    </row>
    <row r="2340" spans="1:1" x14ac:dyDescent="0.2">
      <c r="A2340" s="398"/>
    </row>
    <row r="2341" spans="1:1" x14ac:dyDescent="0.2">
      <c r="A2341" s="398"/>
    </row>
    <row r="2342" spans="1:1" x14ac:dyDescent="0.2">
      <c r="A2342" s="398"/>
    </row>
    <row r="2343" spans="1:1" x14ac:dyDescent="0.2">
      <c r="A2343" s="398"/>
    </row>
    <row r="2344" spans="1:1" x14ac:dyDescent="0.2">
      <c r="A2344" s="398"/>
    </row>
    <row r="2345" spans="1:1" x14ac:dyDescent="0.2">
      <c r="A2345" s="398"/>
    </row>
    <row r="2346" spans="1:1" x14ac:dyDescent="0.2">
      <c r="A2346" s="398"/>
    </row>
    <row r="2347" spans="1:1" x14ac:dyDescent="0.2">
      <c r="A2347" s="398"/>
    </row>
    <row r="2348" spans="1:1" x14ac:dyDescent="0.2">
      <c r="A2348" s="398"/>
    </row>
    <row r="2349" spans="1:1" x14ac:dyDescent="0.2">
      <c r="A2349" s="398"/>
    </row>
    <row r="2350" spans="1:1" x14ac:dyDescent="0.2">
      <c r="A2350" s="398"/>
    </row>
    <row r="2351" spans="1:1" x14ac:dyDescent="0.2">
      <c r="A2351" s="398"/>
    </row>
    <row r="2352" spans="1:1" x14ac:dyDescent="0.2">
      <c r="A2352" s="398"/>
    </row>
    <row r="2353" spans="1:1" x14ac:dyDescent="0.2">
      <c r="A2353" s="398"/>
    </row>
    <row r="2354" spans="1:1" x14ac:dyDescent="0.2">
      <c r="A2354" s="398"/>
    </row>
    <row r="2355" spans="1:1" x14ac:dyDescent="0.2">
      <c r="A2355" s="398"/>
    </row>
    <row r="2356" spans="1:1" x14ac:dyDescent="0.2">
      <c r="A2356" s="398"/>
    </row>
    <row r="2357" spans="1:1" x14ac:dyDescent="0.2">
      <c r="A2357" s="398"/>
    </row>
    <row r="2358" spans="1:1" x14ac:dyDescent="0.2">
      <c r="A2358" s="398"/>
    </row>
    <row r="2359" spans="1:1" x14ac:dyDescent="0.2">
      <c r="A2359" s="398"/>
    </row>
    <row r="2360" spans="1:1" x14ac:dyDescent="0.2">
      <c r="A2360" s="398"/>
    </row>
    <row r="2361" spans="1:1" x14ac:dyDescent="0.2">
      <c r="A2361" s="398"/>
    </row>
    <row r="2362" spans="1:1" x14ac:dyDescent="0.2">
      <c r="A2362" s="398"/>
    </row>
    <row r="2363" spans="1:1" x14ac:dyDescent="0.2">
      <c r="A2363" s="398"/>
    </row>
    <row r="2364" spans="1:1" x14ac:dyDescent="0.2">
      <c r="A2364" s="398"/>
    </row>
    <row r="2365" spans="1:1" x14ac:dyDescent="0.2">
      <c r="A2365" s="398"/>
    </row>
    <row r="2366" spans="1:1" x14ac:dyDescent="0.2">
      <c r="A2366" s="398"/>
    </row>
    <row r="2367" spans="1:1" x14ac:dyDescent="0.2">
      <c r="A2367" s="398"/>
    </row>
    <row r="2368" spans="1:1" x14ac:dyDescent="0.2">
      <c r="A2368" s="398"/>
    </row>
    <row r="2369" spans="1:1" x14ac:dyDescent="0.2">
      <c r="A2369" s="398"/>
    </row>
    <row r="2370" spans="1:1" x14ac:dyDescent="0.2">
      <c r="A2370" s="398"/>
    </row>
    <row r="2371" spans="1:1" x14ac:dyDescent="0.2">
      <c r="A2371" s="398"/>
    </row>
    <row r="2372" spans="1:1" x14ac:dyDescent="0.2">
      <c r="A2372" s="398"/>
    </row>
    <row r="2373" spans="1:1" x14ac:dyDescent="0.2">
      <c r="A2373" s="398"/>
    </row>
    <row r="2374" spans="1:1" x14ac:dyDescent="0.2">
      <c r="A2374" s="398"/>
    </row>
    <row r="2375" spans="1:1" x14ac:dyDescent="0.2">
      <c r="A2375" s="398"/>
    </row>
    <row r="2376" spans="1:1" x14ac:dyDescent="0.2">
      <c r="A2376" s="398"/>
    </row>
    <row r="2377" spans="1:1" x14ac:dyDescent="0.2">
      <c r="A2377" s="398"/>
    </row>
    <row r="2378" spans="1:1" x14ac:dyDescent="0.2">
      <c r="A2378" s="398"/>
    </row>
    <row r="2379" spans="1:1" x14ac:dyDescent="0.2">
      <c r="A2379" s="398"/>
    </row>
    <row r="2380" spans="1:1" x14ac:dyDescent="0.2">
      <c r="A2380" s="398"/>
    </row>
    <row r="2381" spans="1:1" x14ac:dyDescent="0.2">
      <c r="A2381" s="398"/>
    </row>
    <row r="2382" spans="1:1" x14ac:dyDescent="0.2">
      <c r="A2382" s="398"/>
    </row>
    <row r="2383" spans="1:1" x14ac:dyDescent="0.2">
      <c r="A2383" s="398"/>
    </row>
    <row r="2384" spans="1:1" x14ac:dyDescent="0.2">
      <c r="A2384" s="398"/>
    </row>
    <row r="2385" spans="1:1" x14ac:dyDescent="0.2">
      <c r="A2385" s="398"/>
    </row>
    <row r="2386" spans="1:1" x14ac:dyDescent="0.2">
      <c r="A2386" s="398"/>
    </row>
    <row r="2387" spans="1:1" x14ac:dyDescent="0.2">
      <c r="A2387" s="398"/>
    </row>
    <row r="2388" spans="1:1" x14ac:dyDescent="0.2">
      <c r="A2388" s="398"/>
    </row>
    <row r="2389" spans="1:1" x14ac:dyDescent="0.2">
      <c r="A2389" s="398"/>
    </row>
    <row r="2390" spans="1:1" x14ac:dyDescent="0.2">
      <c r="A2390" s="398"/>
    </row>
    <row r="2391" spans="1:1" x14ac:dyDescent="0.2">
      <c r="A2391" s="398"/>
    </row>
    <row r="2392" spans="1:1" x14ac:dyDescent="0.2">
      <c r="A2392" s="398"/>
    </row>
    <row r="2393" spans="1:1" x14ac:dyDescent="0.2">
      <c r="A2393" s="398"/>
    </row>
    <row r="2394" spans="1:1" x14ac:dyDescent="0.2">
      <c r="A2394" s="398"/>
    </row>
    <row r="2395" spans="1:1" x14ac:dyDescent="0.2">
      <c r="A2395" s="398"/>
    </row>
    <row r="2396" spans="1:1" x14ac:dyDescent="0.2">
      <c r="A2396" s="398"/>
    </row>
    <row r="2397" spans="1:1" x14ac:dyDescent="0.2">
      <c r="A2397" s="398"/>
    </row>
    <row r="2398" spans="1:1" x14ac:dyDescent="0.2">
      <c r="A2398" s="398"/>
    </row>
    <row r="2399" spans="1:1" x14ac:dyDescent="0.2">
      <c r="A2399" s="398"/>
    </row>
    <row r="2400" spans="1:1" x14ac:dyDescent="0.2">
      <c r="A2400" s="398"/>
    </row>
    <row r="2401" spans="1:1" x14ac:dyDescent="0.2">
      <c r="A2401" s="398"/>
    </row>
    <row r="2402" spans="1:1" x14ac:dyDescent="0.2">
      <c r="A2402" s="398"/>
    </row>
    <row r="2403" spans="1:1" x14ac:dyDescent="0.2">
      <c r="A2403" s="398"/>
    </row>
    <row r="2404" spans="1:1" x14ac:dyDescent="0.2">
      <c r="A2404" s="398"/>
    </row>
    <row r="2405" spans="1:1" x14ac:dyDescent="0.2">
      <c r="A2405" s="398"/>
    </row>
    <row r="2406" spans="1:1" x14ac:dyDescent="0.2">
      <c r="A2406" s="398"/>
    </row>
    <row r="2407" spans="1:1" x14ac:dyDescent="0.2">
      <c r="A2407" s="398"/>
    </row>
    <row r="2408" spans="1:1" x14ac:dyDescent="0.2">
      <c r="A2408" s="398"/>
    </row>
    <row r="2409" spans="1:1" x14ac:dyDescent="0.2">
      <c r="A2409" s="398"/>
    </row>
    <row r="2410" spans="1:1" x14ac:dyDescent="0.2">
      <c r="A2410" s="398"/>
    </row>
    <row r="2411" spans="1:1" x14ac:dyDescent="0.2">
      <c r="A2411" s="398"/>
    </row>
    <row r="2412" spans="1:1" x14ac:dyDescent="0.2">
      <c r="A2412" s="398"/>
    </row>
    <row r="2413" spans="1:1" x14ac:dyDescent="0.2">
      <c r="A2413" s="398"/>
    </row>
    <row r="2414" spans="1:1" x14ac:dyDescent="0.2">
      <c r="A2414" s="398"/>
    </row>
    <row r="2415" spans="1:1" x14ac:dyDescent="0.2">
      <c r="A2415" s="398"/>
    </row>
    <row r="2416" spans="1:1" x14ac:dyDescent="0.2">
      <c r="A2416" s="398"/>
    </row>
    <row r="2417" spans="1:1" x14ac:dyDescent="0.2">
      <c r="A2417" s="398"/>
    </row>
    <row r="2418" spans="1:1" x14ac:dyDescent="0.2">
      <c r="A2418" s="398"/>
    </row>
    <row r="2419" spans="1:1" x14ac:dyDescent="0.2">
      <c r="A2419" s="398"/>
    </row>
    <row r="2420" spans="1:1" x14ac:dyDescent="0.2">
      <c r="A2420" s="398"/>
    </row>
    <row r="2421" spans="1:1" x14ac:dyDescent="0.2">
      <c r="A2421" s="398"/>
    </row>
    <row r="2422" spans="1:1" x14ac:dyDescent="0.2">
      <c r="A2422" s="398"/>
    </row>
    <row r="2423" spans="1:1" x14ac:dyDescent="0.2">
      <c r="A2423" s="398"/>
    </row>
    <row r="2424" spans="1:1" x14ac:dyDescent="0.2">
      <c r="A2424" s="398"/>
    </row>
    <row r="2425" spans="1:1" x14ac:dyDescent="0.2">
      <c r="A2425" s="398"/>
    </row>
    <row r="2426" spans="1:1" x14ac:dyDescent="0.2">
      <c r="A2426" s="398"/>
    </row>
    <row r="2427" spans="1:1" x14ac:dyDescent="0.2">
      <c r="A2427" s="398"/>
    </row>
    <row r="2428" spans="1:1" x14ac:dyDescent="0.2">
      <c r="A2428" s="398"/>
    </row>
    <row r="2429" spans="1:1" x14ac:dyDescent="0.2">
      <c r="A2429" s="398"/>
    </row>
    <row r="2430" spans="1:1" x14ac:dyDescent="0.2">
      <c r="A2430" s="398"/>
    </row>
    <row r="2431" spans="1:1" x14ac:dyDescent="0.2">
      <c r="A2431" s="398"/>
    </row>
    <row r="2432" spans="1:1" x14ac:dyDescent="0.2">
      <c r="A2432" s="398"/>
    </row>
    <row r="2433" spans="1:1" x14ac:dyDescent="0.2">
      <c r="A2433" s="398"/>
    </row>
    <row r="2434" spans="1:1" x14ac:dyDescent="0.2">
      <c r="A2434" s="398"/>
    </row>
    <row r="2435" spans="1:1" x14ac:dyDescent="0.2">
      <c r="A2435" s="398"/>
    </row>
    <row r="2436" spans="1:1" x14ac:dyDescent="0.2">
      <c r="A2436" s="398"/>
    </row>
    <row r="2437" spans="1:1" x14ac:dyDescent="0.2">
      <c r="A2437" s="398"/>
    </row>
    <row r="2438" spans="1:1" x14ac:dyDescent="0.2">
      <c r="A2438" s="398"/>
    </row>
    <row r="2439" spans="1:1" x14ac:dyDescent="0.2">
      <c r="A2439" s="398"/>
    </row>
    <row r="2440" spans="1:1" x14ac:dyDescent="0.2">
      <c r="A2440" s="398"/>
    </row>
    <row r="2441" spans="1:1" x14ac:dyDescent="0.2">
      <c r="A2441" s="398"/>
    </row>
    <row r="2442" spans="1:1" x14ac:dyDescent="0.2">
      <c r="A2442" s="398"/>
    </row>
    <row r="2443" spans="1:1" x14ac:dyDescent="0.2">
      <c r="A2443" s="398"/>
    </row>
    <row r="2444" spans="1:1" x14ac:dyDescent="0.2">
      <c r="A2444" s="398"/>
    </row>
    <row r="2445" spans="1:1" x14ac:dyDescent="0.2">
      <c r="A2445" s="398"/>
    </row>
    <row r="2446" spans="1:1" x14ac:dyDescent="0.2">
      <c r="A2446" s="398"/>
    </row>
    <row r="2447" spans="1:1" x14ac:dyDescent="0.2">
      <c r="A2447" s="398"/>
    </row>
    <row r="2448" spans="1:1" x14ac:dyDescent="0.2">
      <c r="A2448" s="398"/>
    </row>
    <row r="2449" spans="1:1" x14ac:dyDescent="0.2">
      <c r="A2449" s="398"/>
    </row>
    <row r="2450" spans="1:1" x14ac:dyDescent="0.2">
      <c r="A2450" s="398"/>
    </row>
    <row r="2451" spans="1:1" x14ac:dyDescent="0.2">
      <c r="A2451" s="398"/>
    </row>
    <row r="2452" spans="1:1" x14ac:dyDescent="0.2">
      <c r="A2452" s="398"/>
    </row>
    <row r="2453" spans="1:1" x14ac:dyDescent="0.2">
      <c r="A2453" s="398"/>
    </row>
    <row r="2454" spans="1:1" x14ac:dyDescent="0.2">
      <c r="A2454" s="398"/>
    </row>
    <row r="2455" spans="1:1" x14ac:dyDescent="0.2">
      <c r="A2455" s="398"/>
    </row>
    <row r="2456" spans="1:1" x14ac:dyDescent="0.2">
      <c r="A2456" s="398"/>
    </row>
    <row r="2457" spans="1:1" x14ac:dyDescent="0.2">
      <c r="A2457" s="398"/>
    </row>
    <row r="2458" spans="1:1" x14ac:dyDescent="0.2">
      <c r="A2458" s="398"/>
    </row>
    <row r="2459" spans="1:1" x14ac:dyDescent="0.2">
      <c r="A2459" s="398"/>
    </row>
    <row r="2460" spans="1:1" x14ac:dyDescent="0.2">
      <c r="A2460" s="398"/>
    </row>
    <row r="2461" spans="1:1" x14ac:dyDescent="0.2">
      <c r="A2461" s="398"/>
    </row>
    <row r="2462" spans="1:1" x14ac:dyDescent="0.2">
      <c r="A2462" s="398"/>
    </row>
    <row r="2463" spans="1:1" x14ac:dyDescent="0.2">
      <c r="A2463" s="398"/>
    </row>
    <row r="2464" spans="1:1" x14ac:dyDescent="0.2">
      <c r="A2464" s="398"/>
    </row>
    <row r="2465" spans="1:1" x14ac:dyDescent="0.2">
      <c r="A2465" s="398"/>
    </row>
    <row r="2466" spans="1:1" x14ac:dyDescent="0.2">
      <c r="A2466" s="398"/>
    </row>
    <row r="2467" spans="1:1" x14ac:dyDescent="0.2">
      <c r="A2467" s="398"/>
    </row>
    <row r="2468" spans="1:1" x14ac:dyDescent="0.2">
      <c r="A2468" s="398"/>
    </row>
    <row r="2469" spans="1:1" x14ac:dyDescent="0.2">
      <c r="A2469" s="398"/>
    </row>
    <row r="2470" spans="1:1" x14ac:dyDescent="0.2">
      <c r="A2470" s="398"/>
    </row>
    <row r="2471" spans="1:1" x14ac:dyDescent="0.2">
      <c r="A2471" s="398"/>
    </row>
    <row r="2472" spans="1:1" x14ac:dyDescent="0.2">
      <c r="A2472" s="398"/>
    </row>
    <row r="2473" spans="1:1" x14ac:dyDescent="0.2">
      <c r="A2473" s="398"/>
    </row>
    <row r="2474" spans="1:1" x14ac:dyDescent="0.2">
      <c r="A2474" s="398"/>
    </row>
    <row r="2475" spans="1:1" x14ac:dyDescent="0.2">
      <c r="A2475" s="398"/>
    </row>
    <row r="2476" spans="1:1" x14ac:dyDescent="0.2">
      <c r="A2476" s="398"/>
    </row>
    <row r="2477" spans="1:1" x14ac:dyDescent="0.2">
      <c r="A2477" s="398"/>
    </row>
    <row r="2478" spans="1:1" x14ac:dyDescent="0.2">
      <c r="A2478" s="398"/>
    </row>
    <row r="2479" spans="1:1" x14ac:dyDescent="0.2">
      <c r="A2479" s="398"/>
    </row>
    <row r="2480" spans="1:1" x14ac:dyDescent="0.2">
      <c r="A2480" s="398"/>
    </row>
    <row r="2481" spans="1:1" x14ac:dyDescent="0.2">
      <c r="A2481" s="398"/>
    </row>
    <row r="2482" spans="1:1" x14ac:dyDescent="0.2">
      <c r="A2482" s="398"/>
    </row>
    <row r="2483" spans="1:1" x14ac:dyDescent="0.2">
      <c r="A2483" s="398"/>
    </row>
    <row r="2484" spans="1:1" x14ac:dyDescent="0.2">
      <c r="A2484" s="398"/>
    </row>
    <row r="2485" spans="1:1" x14ac:dyDescent="0.2">
      <c r="A2485" s="398"/>
    </row>
    <row r="2486" spans="1:1" x14ac:dyDescent="0.2">
      <c r="A2486" s="398"/>
    </row>
    <row r="2487" spans="1:1" x14ac:dyDescent="0.2">
      <c r="A2487" s="398"/>
    </row>
    <row r="2488" spans="1:1" x14ac:dyDescent="0.2">
      <c r="A2488" s="398"/>
    </row>
    <row r="2489" spans="1:1" x14ac:dyDescent="0.2">
      <c r="A2489" s="398"/>
    </row>
    <row r="2490" spans="1:1" x14ac:dyDescent="0.2">
      <c r="A2490" s="398"/>
    </row>
    <row r="2491" spans="1:1" x14ac:dyDescent="0.2">
      <c r="A2491" s="398"/>
    </row>
    <row r="2492" spans="1:1" x14ac:dyDescent="0.2">
      <c r="A2492" s="398"/>
    </row>
    <row r="2493" spans="1:1" x14ac:dyDescent="0.2">
      <c r="A2493" s="398"/>
    </row>
    <row r="2494" spans="1:1" x14ac:dyDescent="0.2">
      <c r="A2494" s="398"/>
    </row>
    <row r="2495" spans="1:1" x14ac:dyDescent="0.2">
      <c r="A2495" s="398"/>
    </row>
    <row r="2496" spans="1:1" x14ac:dyDescent="0.2">
      <c r="A2496" s="398"/>
    </row>
    <row r="2497" spans="1:1" x14ac:dyDescent="0.2">
      <c r="A2497" s="398"/>
    </row>
    <row r="2498" spans="1:1" x14ac:dyDescent="0.2">
      <c r="A2498" s="398"/>
    </row>
    <row r="2499" spans="1:1" x14ac:dyDescent="0.2">
      <c r="A2499" s="398"/>
    </row>
    <row r="2500" spans="1:1" x14ac:dyDescent="0.2">
      <c r="A2500" s="398"/>
    </row>
    <row r="2501" spans="1:1" x14ac:dyDescent="0.2">
      <c r="A2501" s="398"/>
    </row>
    <row r="2502" spans="1:1" x14ac:dyDescent="0.2">
      <c r="A2502" s="398"/>
    </row>
    <row r="2503" spans="1:1" x14ac:dyDescent="0.2">
      <c r="A2503" s="398"/>
    </row>
    <row r="2504" spans="1:1" x14ac:dyDescent="0.2">
      <c r="A2504" s="398"/>
    </row>
    <row r="2505" spans="1:1" x14ac:dyDescent="0.2">
      <c r="A2505" s="398"/>
    </row>
    <row r="2506" spans="1:1" x14ac:dyDescent="0.2">
      <c r="A2506" s="398"/>
    </row>
    <row r="2507" spans="1:1" x14ac:dyDescent="0.2">
      <c r="A2507" s="398"/>
    </row>
    <row r="2508" spans="1:1" x14ac:dyDescent="0.2">
      <c r="A2508" s="398"/>
    </row>
    <row r="2509" spans="1:1" x14ac:dyDescent="0.2">
      <c r="A2509" s="398"/>
    </row>
    <row r="2510" spans="1:1" x14ac:dyDescent="0.2">
      <c r="A2510" s="398"/>
    </row>
    <row r="2511" spans="1:1" x14ac:dyDescent="0.2">
      <c r="A2511" s="398"/>
    </row>
    <row r="2512" spans="1:1" x14ac:dyDescent="0.2">
      <c r="A2512" s="398"/>
    </row>
    <row r="2513" spans="1:1" x14ac:dyDescent="0.2">
      <c r="A2513" s="398"/>
    </row>
    <row r="2514" spans="1:1" x14ac:dyDescent="0.2">
      <c r="A2514" s="398"/>
    </row>
    <row r="2515" spans="1:1" x14ac:dyDescent="0.2">
      <c r="A2515" s="398"/>
    </row>
    <row r="2516" spans="1:1" x14ac:dyDescent="0.2">
      <c r="A2516" s="398"/>
    </row>
    <row r="2517" spans="1:1" x14ac:dyDescent="0.2">
      <c r="A2517" s="398"/>
    </row>
    <row r="2518" spans="1:1" x14ac:dyDescent="0.2">
      <c r="A2518" s="398"/>
    </row>
    <row r="2519" spans="1:1" x14ac:dyDescent="0.2">
      <c r="A2519" s="398"/>
    </row>
    <row r="2520" spans="1:1" x14ac:dyDescent="0.2">
      <c r="A2520" s="398"/>
    </row>
    <row r="2521" spans="1:1" x14ac:dyDescent="0.2">
      <c r="A2521" s="398"/>
    </row>
    <row r="2522" spans="1:1" x14ac:dyDescent="0.2">
      <c r="A2522" s="398"/>
    </row>
    <row r="2523" spans="1:1" x14ac:dyDescent="0.2">
      <c r="A2523" s="398"/>
    </row>
    <row r="2524" spans="1:1" x14ac:dyDescent="0.2">
      <c r="A2524" s="398"/>
    </row>
    <row r="2525" spans="1:1" x14ac:dyDescent="0.2">
      <c r="A2525" s="398"/>
    </row>
    <row r="2526" spans="1:1" x14ac:dyDescent="0.2">
      <c r="A2526" s="398"/>
    </row>
    <row r="2527" spans="1:1" x14ac:dyDescent="0.2">
      <c r="A2527" s="398"/>
    </row>
    <row r="2528" spans="1:1" x14ac:dyDescent="0.2">
      <c r="A2528" s="398"/>
    </row>
    <row r="2529" spans="1:1" x14ac:dyDescent="0.2">
      <c r="A2529" s="398"/>
    </row>
    <row r="2530" spans="1:1" x14ac:dyDescent="0.2">
      <c r="A2530" s="398"/>
    </row>
    <row r="2531" spans="1:1" x14ac:dyDescent="0.2">
      <c r="A2531" s="398"/>
    </row>
    <row r="2532" spans="1:1" x14ac:dyDescent="0.2">
      <c r="A2532" s="398"/>
    </row>
    <row r="2533" spans="1:1" x14ac:dyDescent="0.2">
      <c r="A2533" s="398"/>
    </row>
    <row r="2534" spans="1:1" x14ac:dyDescent="0.2">
      <c r="A2534" s="398"/>
    </row>
    <row r="2535" spans="1:1" x14ac:dyDescent="0.2">
      <c r="A2535" s="398"/>
    </row>
    <row r="2536" spans="1:1" x14ac:dyDescent="0.2">
      <c r="A2536" s="398"/>
    </row>
    <row r="2537" spans="1:1" x14ac:dyDescent="0.2">
      <c r="A2537" s="398"/>
    </row>
    <row r="2538" spans="1:1" x14ac:dyDescent="0.2">
      <c r="A2538" s="398"/>
    </row>
    <row r="2539" spans="1:1" x14ac:dyDescent="0.2">
      <c r="A2539" s="398"/>
    </row>
    <row r="2540" spans="1:1" x14ac:dyDescent="0.2">
      <c r="A2540" s="398"/>
    </row>
    <row r="2541" spans="1:1" x14ac:dyDescent="0.2">
      <c r="A2541" s="398"/>
    </row>
    <row r="2542" spans="1:1" x14ac:dyDescent="0.2">
      <c r="A2542" s="398"/>
    </row>
    <row r="2543" spans="1:1" x14ac:dyDescent="0.2">
      <c r="A2543" s="398"/>
    </row>
    <row r="2544" spans="1:1" x14ac:dyDescent="0.2">
      <c r="A2544" s="398"/>
    </row>
    <row r="2545" spans="1:1" x14ac:dyDescent="0.2">
      <c r="A2545" s="398"/>
    </row>
    <row r="2546" spans="1:1" x14ac:dyDescent="0.2">
      <c r="A2546" s="398"/>
    </row>
    <row r="2547" spans="1:1" x14ac:dyDescent="0.2">
      <c r="A2547" s="398"/>
    </row>
    <row r="2548" spans="1:1" x14ac:dyDescent="0.2">
      <c r="A2548" s="398"/>
    </row>
    <row r="2549" spans="1:1" x14ac:dyDescent="0.2">
      <c r="A2549" s="398"/>
    </row>
    <row r="2550" spans="1:1" x14ac:dyDescent="0.2">
      <c r="A2550" s="398"/>
    </row>
    <row r="2551" spans="1:1" x14ac:dyDescent="0.2">
      <c r="A2551" s="398"/>
    </row>
    <row r="2552" spans="1:1" x14ac:dyDescent="0.2">
      <c r="A2552" s="398"/>
    </row>
    <row r="2553" spans="1:1" x14ac:dyDescent="0.2">
      <c r="A2553" s="398"/>
    </row>
    <row r="2554" spans="1:1" x14ac:dyDescent="0.2">
      <c r="A2554" s="398"/>
    </row>
    <row r="2555" spans="1:1" x14ac:dyDescent="0.2">
      <c r="A2555" s="398"/>
    </row>
    <row r="2556" spans="1:1" x14ac:dyDescent="0.2">
      <c r="A2556" s="398"/>
    </row>
    <row r="2557" spans="1:1" x14ac:dyDescent="0.2">
      <c r="A2557" s="398"/>
    </row>
    <row r="2558" spans="1:1" x14ac:dyDescent="0.2">
      <c r="A2558" s="398"/>
    </row>
    <row r="2559" spans="1:1" x14ac:dyDescent="0.2">
      <c r="A2559" s="398"/>
    </row>
    <row r="2560" spans="1:1" x14ac:dyDescent="0.2">
      <c r="A2560" s="398"/>
    </row>
    <row r="2561" spans="1:1" x14ac:dyDescent="0.2">
      <c r="A2561" s="398"/>
    </row>
    <row r="2562" spans="1:1" x14ac:dyDescent="0.2">
      <c r="A2562" s="398"/>
    </row>
    <row r="2563" spans="1:1" x14ac:dyDescent="0.2">
      <c r="A2563" s="398"/>
    </row>
    <row r="2564" spans="1:1" x14ac:dyDescent="0.2">
      <c r="A2564" s="398"/>
    </row>
    <row r="2565" spans="1:1" x14ac:dyDescent="0.2">
      <c r="A2565" s="398"/>
    </row>
    <row r="2566" spans="1:1" x14ac:dyDescent="0.2">
      <c r="A2566" s="398"/>
    </row>
    <row r="2567" spans="1:1" x14ac:dyDescent="0.2">
      <c r="A2567" s="398"/>
    </row>
    <row r="2568" spans="1:1" x14ac:dyDescent="0.2">
      <c r="A2568" s="398"/>
    </row>
    <row r="2569" spans="1:1" x14ac:dyDescent="0.2">
      <c r="A2569" s="398"/>
    </row>
    <row r="2570" spans="1:1" x14ac:dyDescent="0.2">
      <c r="A2570" s="398"/>
    </row>
    <row r="2571" spans="1:1" x14ac:dyDescent="0.2">
      <c r="A2571" s="398"/>
    </row>
    <row r="2572" spans="1:1" x14ac:dyDescent="0.2">
      <c r="A2572" s="398"/>
    </row>
    <row r="2573" spans="1:1" x14ac:dyDescent="0.2">
      <c r="A2573" s="398"/>
    </row>
    <row r="2574" spans="1:1" x14ac:dyDescent="0.2">
      <c r="A2574" s="398"/>
    </row>
    <row r="2575" spans="1:1" x14ac:dyDescent="0.2">
      <c r="A2575" s="398"/>
    </row>
    <row r="2576" spans="1:1" x14ac:dyDescent="0.2">
      <c r="A2576" s="398"/>
    </row>
    <row r="2577" spans="1:1" x14ac:dyDescent="0.2">
      <c r="A2577" s="398"/>
    </row>
    <row r="2578" spans="1:1" x14ac:dyDescent="0.2">
      <c r="A2578" s="398"/>
    </row>
    <row r="2579" spans="1:1" x14ac:dyDescent="0.2">
      <c r="A2579" s="398"/>
    </row>
    <row r="2580" spans="1:1" x14ac:dyDescent="0.2">
      <c r="A2580" s="398"/>
    </row>
    <row r="2581" spans="1:1" x14ac:dyDescent="0.2">
      <c r="A2581" s="398"/>
    </row>
    <row r="2582" spans="1:1" x14ac:dyDescent="0.2">
      <c r="A2582" s="398"/>
    </row>
    <row r="2583" spans="1:1" x14ac:dyDescent="0.2">
      <c r="A2583" s="398"/>
    </row>
    <row r="2584" spans="1:1" x14ac:dyDescent="0.2">
      <c r="A2584" s="398"/>
    </row>
    <row r="2585" spans="1:1" x14ac:dyDescent="0.2">
      <c r="A2585" s="398"/>
    </row>
    <row r="2586" spans="1:1" x14ac:dyDescent="0.2">
      <c r="A2586" s="398"/>
    </row>
    <row r="2587" spans="1:1" x14ac:dyDescent="0.2">
      <c r="A2587" s="398"/>
    </row>
    <row r="2588" spans="1:1" x14ac:dyDescent="0.2">
      <c r="A2588" s="398"/>
    </row>
    <row r="2589" spans="1:1" x14ac:dyDescent="0.2">
      <c r="A2589" s="398"/>
    </row>
    <row r="2590" spans="1:1" x14ac:dyDescent="0.2">
      <c r="A2590" s="398"/>
    </row>
    <row r="2591" spans="1:1" x14ac:dyDescent="0.2">
      <c r="A2591" s="398"/>
    </row>
    <row r="2592" spans="1:1" x14ac:dyDescent="0.2">
      <c r="A2592" s="398"/>
    </row>
    <row r="2593" spans="1:1" x14ac:dyDescent="0.2">
      <c r="A2593" s="398"/>
    </row>
    <row r="2594" spans="1:1" x14ac:dyDescent="0.2">
      <c r="A2594" s="398"/>
    </row>
    <row r="2595" spans="1:1" x14ac:dyDescent="0.2">
      <c r="A2595" s="398"/>
    </row>
    <row r="2596" spans="1:1" x14ac:dyDescent="0.2">
      <c r="A2596" s="398"/>
    </row>
    <row r="2597" spans="1:1" x14ac:dyDescent="0.2">
      <c r="A2597" s="398"/>
    </row>
    <row r="2598" spans="1:1" x14ac:dyDescent="0.2">
      <c r="A2598" s="398"/>
    </row>
    <row r="2599" spans="1:1" x14ac:dyDescent="0.2">
      <c r="A2599" s="398"/>
    </row>
    <row r="2600" spans="1:1" x14ac:dyDescent="0.2">
      <c r="A2600" s="398"/>
    </row>
    <row r="2601" spans="1:1" x14ac:dyDescent="0.2">
      <c r="A2601" s="398"/>
    </row>
    <row r="2602" spans="1:1" x14ac:dyDescent="0.2">
      <c r="A2602" s="398"/>
    </row>
    <row r="2603" spans="1:1" x14ac:dyDescent="0.2">
      <c r="A2603" s="398"/>
    </row>
    <row r="2604" spans="1:1" x14ac:dyDescent="0.2">
      <c r="A2604" s="398"/>
    </row>
    <row r="2605" spans="1:1" x14ac:dyDescent="0.2">
      <c r="A2605" s="398"/>
    </row>
    <row r="2606" spans="1:1" x14ac:dyDescent="0.2">
      <c r="A2606" s="398"/>
    </row>
    <row r="2607" spans="1:1" x14ac:dyDescent="0.2">
      <c r="A2607" s="398"/>
    </row>
    <row r="2608" spans="1:1" x14ac:dyDescent="0.2">
      <c r="A2608" s="398"/>
    </row>
    <row r="2609" spans="1:1" x14ac:dyDescent="0.2">
      <c r="A2609" s="398"/>
    </row>
    <row r="2610" spans="1:1" x14ac:dyDescent="0.2">
      <c r="A2610" s="398"/>
    </row>
    <row r="2611" spans="1:1" x14ac:dyDescent="0.2">
      <c r="A2611" s="398"/>
    </row>
    <row r="2612" spans="1:1" x14ac:dyDescent="0.2">
      <c r="A2612" s="398"/>
    </row>
    <row r="2613" spans="1:1" x14ac:dyDescent="0.2">
      <c r="A2613" s="398"/>
    </row>
    <row r="2614" spans="1:1" x14ac:dyDescent="0.2">
      <c r="A2614" s="398"/>
    </row>
    <row r="2615" spans="1:1" x14ac:dyDescent="0.2">
      <c r="A2615" s="398"/>
    </row>
    <row r="2616" spans="1:1" x14ac:dyDescent="0.2">
      <c r="A2616" s="398"/>
    </row>
    <row r="2617" spans="1:1" x14ac:dyDescent="0.2">
      <c r="A2617" s="398"/>
    </row>
    <row r="2618" spans="1:1" x14ac:dyDescent="0.2">
      <c r="A2618" s="398"/>
    </row>
    <row r="2619" spans="1:1" x14ac:dyDescent="0.2">
      <c r="A2619" s="398"/>
    </row>
    <row r="2620" spans="1:1" x14ac:dyDescent="0.2">
      <c r="A2620" s="398"/>
    </row>
    <row r="2621" spans="1:1" x14ac:dyDescent="0.2">
      <c r="A2621" s="398"/>
    </row>
    <row r="2622" spans="1:1" x14ac:dyDescent="0.2">
      <c r="A2622" s="398"/>
    </row>
    <row r="2623" spans="1:1" x14ac:dyDescent="0.2">
      <c r="A2623" s="398"/>
    </row>
    <row r="2624" spans="1:1" x14ac:dyDescent="0.2">
      <c r="A2624" s="398"/>
    </row>
    <row r="2625" spans="1:1" x14ac:dyDescent="0.2">
      <c r="A2625" s="398"/>
    </row>
    <row r="2626" spans="1:1" x14ac:dyDescent="0.2">
      <c r="A2626" s="398"/>
    </row>
    <row r="2627" spans="1:1" x14ac:dyDescent="0.2">
      <c r="A2627" s="398"/>
    </row>
    <row r="2628" spans="1:1" x14ac:dyDescent="0.2">
      <c r="A2628" s="398"/>
    </row>
    <row r="2629" spans="1:1" x14ac:dyDescent="0.2">
      <c r="A2629" s="398"/>
    </row>
    <row r="2630" spans="1:1" x14ac:dyDescent="0.2">
      <c r="A2630" s="398"/>
    </row>
    <row r="2631" spans="1:1" x14ac:dyDescent="0.2">
      <c r="A2631" s="398"/>
    </row>
    <row r="2632" spans="1:1" x14ac:dyDescent="0.2">
      <c r="A2632" s="398"/>
    </row>
    <row r="2633" spans="1:1" x14ac:dyDescent="0.2">
      <c r="A2633" s="398"/>
    </row>
    <row r="2634" spans="1:1" x14ac:dyDescent="0.2">
      <c r="A2634" s="398"/>
    </row>
    <row r="2635" spans="1:1" x14ac:dyDescent="0.2">
      <c r="A2635" s="398"/>
    </row>
    <row r="2636" spans="1:1" x14ac:dyDescent="0.2">
      <c r="A2636" s="398"/>
    </row>
    <row r="2637" spans="1:1" x14ac:dyDescent="0.2">
      <c r="A2637" s="398"/>
    </row>
    <row r="2638" spans="1:1" x14ac:dyDescent="0.2">
      <c r="A2638" s="398"/>
    </row>
    <row r="2639" spans="1:1" x14ac:dyDescent="0.2">
      <c r="A2639" s="398"/>
    </row>
    <row r="2640" spans="1:1" x14ac:dyDescent="0.2">
      <c r="A2640" s="398"/>
    </row>
    <row r="2641" spans="1:1" x14ac:dyDescent="0.2">
      <c r="A2641" s="398"/>
    </row>
    <row r="2642" spans="1:1" x14ac:dyDescent="0.2">
      <c r="A2642" s="398"/>
    </row>
    <row r="2643" spans="1:1" x14ac:dyDescent="0.2">
      <c r="A2643" s="398"/>
    </row>
    <row r="2644" spans="1:1" x14ac:dyDescent="0.2">
      <c r="A2644" s="398"/>
    </row>
    <row r="2645" spans="1:1" x14ac:dyDescent="0.2">
      <c r="A2645" s="398"/>
    </row>
    <row r="2646" spans="1:1" x14ac:dyDescent="0.2">
      <c r="A2646" s="398"/>
    </row>
    <row r="2647" spans="1:1" x14ac:dyDescent="0.2">
      <c r="A2647" s="398"/>
    </row>
    <row r="2648" spans="1:1" x14ac:dyDescent="0.2">
      <c r="A2648" s="398"/>
    </row>
    <row r="2649" spans="1:1" x14ac:dyDescent="0.2">
      <c r="A2649" s="398"/>
    </row>
    <row r="2650" spans="1:1" x14ac:dyDescent="0.2">
      <c r="A2650" s="398"/>
    </row>
    <row r="2651" spans="1:1" x14ac:dyDescent="0.2">
      <c r="A2651" s="398"/>
    </row>
    <row r="2652" spans="1:1" x14ac:dyDescent="0.2">
      <c r="A2652" s="398"/>
    </row>
    <row r="2653" spans="1:1" x14ac:dyDescent="0.2">
      <c r="A2653" s="398"/>
    </row>
    <row r="2654" spans="1:1" x14ac:dyDescent="0.2">
      <c r="A2654" s="398"/>
    </row>
    <row r="2655" spans="1:1" x14ac:dyDescent="0.2">
      <c r="A2655" s="398"/>
    </row>
    <row r="2656" spans="1:1" x14ac:dyDescent="0.2">
      <c r="A2656" s="398"/>
    </row>
    <row r="2657" spans="1:1" x14ac:dyDescent="0.2">
      <c r="A2657" s="398"/>
    </row>
    <row r="2658" spans="1:1" x14ac:dyDescent="0.2">
      <c r="A2658" s="398"/>
    </row>
    <row r="2659" spans="1:1" x14ac:dyDescent="0.2">
      <c r="A2659" s="398"/>
    </row>
    <row r="2660" spans="1:1" x14ac:dyDescent="0.2">
      <c r="A2660" s="398"/>
    </row>
    <row r="2661" spans="1:1" x14ac:dyDescent="0.2">
      <c r="A2661" s="398"/>
    </row>
    <row r="2662" spans="1:1" x14ac:dyDescent="0.2">
      <c r="A2662" s="398"/>
    </row>
    <row r="2663" spans="1:1" x14ac:dyDescent="0.2">
      <c r="A2663" s="398"/>
    </row>
    <row r="2664" spans="1:1" x14ac:dyDescent="0.2">
      <c r="A2664" s="398"/>
    </row>
    <row r="2665" spans="1:1" x14ac:dyDescent="0.2">
      <c r="A2665" s="398"/>
    </row>
    <row r="2666" spans="1:1" x14ac:dyDescent="0.2">
      <c r="A2666" s="398"/>
    </row>
    <row r="2667" spans="1:1" x14ac:dyDescent="0.2">
      <c r="A2667" s="398"/>
    </row>
    <row r="2668" spans="1:1" x14ac:dyDescent="0.2">
      <c r="A2668" s="398"/>
    </row>
    <row r="2669" spans="1:1" x14ac:dyDescent="0.2">
      <c r="A2669" s="398"/>
    </row>
    <row r="2670" spans="1:1" x14ac:dyDescent="0.2">
      <c r="A2670" s="398"/>
    </row>
    <row r="2671" spans="1:1" x14ac:dyDescent="0.2">
      <c r="A2671" s="398"/>
    </row>
    <row r="2672" spans="1:1" x14ac:dyDescent="0.2">
      <c r="A2672" s="398"/>
    </row>
    <row r="2673" spans="1:1" x14ac:dyDescent="0.2">
      <c r="A2673" s="398"/>
    </row>
    <row r="2674" spans="1:1" x14ac:dyDescent="0.2">
      <c r="A2674" s="398"/>
    </row>
    <row r="2675" spans="1:1" x14ac:dyDescent="0.2">
      <c r="A2675" s="398"/>
    </row>
    <row r="2676" spans="1:1" x14ac:dyDescent="0.2">
      <c r="A2676" s="398"/>
    </row>
    <row r="2677" spans="1:1" x14ac:dyDescent="0.2">
      <c r="A2677" s="398"/>
    </row>
    <row r="2678" spans="1:1" x14ac:dyDescent="0.2">
      <c r="A2678" s="398"/>
    </row>
    <row r="2679" spans="1:1" x14ac:dyDescent="0.2">
      <c r="A2679" s="398"/>
    </row>
    <row r="2680" spans="1:1" x14ac:dyDescent="0.2">
      <c r="A2680" s="398"/>
    </row>
    <row r="2681" spans="1:1" x14ac:dyDescent="0.2">
      <c r="A2681" s="398"/>
    </row>
    <row r="2682" spans="1:1" x14ac:dyDescent="0.2">
      <c r="A2682" s="398"/>
    </row>
    <row r="2683" spans="1:1" x14ac:dyDescent="0.2">
      <c r="A2683" s="398"/>
    </row>
    <row r="2684" spans="1:1" x14ac:dyDescent="0.2">
      <c r="A2684" s="398"/>
    </row>
    <row r="2685" spans="1:1" x14ac:dyDescent="0.2">
      <c r="A2685" s="398"/>
    </row>
    <row r="2686" spans="1:1" x14ac:dyDescent="0.2">
      <c r="A2686" s="398"/>
    </row>
    <row r="2687" spans="1:1" x14ac:dyDescent="0.2">
      <c r="A2687" s="398"/>
    </row>
    <row r="2688" spans="1:1" x14ac:dyDescent="0.2">
      <c r="A2688" s="398"/>
    </row>
    <row r="2689" spans="1:1" x14ac:dyDescent="0.2">
      <c r="A2689" s="398"/>
    </row>
    <row r="2690" spans="1:1" x14ac:dyDescent="0.2">
      <c r="A2690" s="398"/>
    </row>
    <row r="2691" spans="1:1" x14ac:dyDescent="0.2">
      <c r="A2691" s="398"/>
    </row>
    <row r="2692" spans="1:1" x14ac:dyDescent="0.2">
      <c r="A2692" s="398"/>
    </row>
    <row r="2693" spans="1:1" x14ac:dyDescent="0.2">
      <c r="A2693" s="398"/>
    </row>
    <row r="2694" spans="1:1" x14ac:dyDescent="0.2">
      <c r="A2694" s="398"/>
    </row>
    <row r="2695" spans="1:1" x14ac:dyDescent="0.2">
      <c r="A2695" s="398"/>
    </row>
    <row r="2696" spans="1:1" x14ac:dyDescent="0.2">
      <c r="A2696" s="398"/>
    </row>
    <row r="2697" spans="1:1" x14ac:dyDescent="0.2">
      <c r="A2697" s="398"/>
    </row>
    <row r="2698" spans="1:1" x14ac:dyDescent="0.2">
      <c r="A2698" s="398"/>
    </row>
    <row r="2699" spans="1:1" x14ac:dyDescent="0.2">
      <c r="A2699" s="398"/>
    </row>
    <row r="2700" spans="1:1" x14ac:dyDescent="0.2">
      <c r="A2700" s="398"/>
    </row>
    <row r="2701" spans="1:1" x14ac:dyDescent="0.2">
      <c r="A2701" s="398"/>
    </row>
    <row r="2702" spans="1:1" x14ac:dyDescent="0.2">
      <c r="A2702" s="398"/>
    </row>
    <row r="2703" spans="1:1" x14ac:dyDescent="0.2">
      <c r="A2703" s="398"/>
    </row>
    <row r="2704" spans="1:1" x14ac:dyDescent="0.2">
      <c r="A2704" s="398"/>
    </row>
    <row r="2705" spans="1:1" x14ac:dyDescent="0.2">
      <c r="A2705" s="398"/>
    </row>
    <row r="2706" spans="1:1" x14ac:dyDescent="0.2">
      <c r="A2706" s="398"/>
    </row>
    <row r="2707" spans="1:1" x14ac:dyDescent="0.2">
      <c r="A2707" s="398"/>
    </row>
    <row r="2708" spans="1:1" x14ac:dyDescent="0.2">
      <c r="A2708" s="398"/>
    </row>
    <row r="2709" spans="1:1" x14ac:dyDescent="0.2">
      <c r="A2709" s="398"/>
    </row>
    <row r="2710" spans="1:1" x14ac:dyDescent="0.2">
      <c r="A2710" s="398"/>
    </row>
    <row r="2711" spans="1:1" x14ac:dyDescent="0.2">
      <c r="A2711" s="398"/>
    </row>
    <row r="2712" spans="1:1" x14ac:dyDescent="0.2">
      <c r="A2712" s="398"/>
    </row>
    <row r="2713" spans="1:1" x14ac:dyDescent="0.2">
      <c r="A2713" s="398"/>
    </row>
    <row r="2714" spans="1:1" x14ac:dyDescent="0.2">
      <c r="A2714" s="398"/>
    </row>
    <row r="2715" spans="1:1" x14ac:dyDescent="0.2">
      <c r="A2715" s="398"/>
    </row>
    <row r="2716" spans="1:1" x14ac:dyDescent="0.2">
      <c r="A2716" s="398"/>
    </row>
    <row r="2717" spans="1:1" x14ac:dyDescent="0.2">
      <c r="A2717" s="398"/>
    </row>
    <row r="2718" spans="1:1" x14ac:dyDescent="0.2">
      <c r="A2718" s="398"/>
    </row>
    <row r="2719" spans="1:1" x14ac:dyDescent="0.2">
      <c r="A2719" s="398"/>
    </row>
    <row r="2720" spans="1:1" x14ac:dyDescent="0.2">
      <c r="A2720" s="398"/>
    </row>
    <row r="2721" spans="1:1" x14ac:dyDescent="0.2">
      <c r="A2721" s="398"/>
    </row>
    <row r="2722" spans="1:1" x14ac:dyDescent="0.2">
      <c r="A2722" s="398"/>
    </row>
    <row r="2723" spans="1:1" x14ac:dyDescent="0.2">
      <c r="A2723" s="398"/>
    </row>
    <row r="2724" spans="1:1" x14ac:dyDescent="0.2">
      <c r="A2724" s="398"/>
    </row>
    <row r="2725" spans="1:1" x14ac:dyDescent="0.2">
      <c r="A2725" s="398"/>
    </row>
    <row r="2726" spans="1:1" x14ac:dyDescent="0.2">
      <c r="A2726" s="398"/>
    </row>
    <row r="2727" spans="1:1" x14ac:dyDescent="0.2">
      <c r="A2727" s="398"/>
    </row>
    <row r="2728" spans="1:1" x14ac:dyDescent="0.2">
      <c r="A2728" s="398"/>
    </row>
    <row r="2729" spans="1:1" x14ac:dyDescent="0.2">
      <c r="A2729" s="398"/>
    </row>
    <row r="2730" spans="1:1" x14ac:dyDescent="0.2">
      <c r="A2730" s="398"/>
    </row>
    <row r="2731" spans="1:1" x14ac:dyDescent="0.2">
      <c r="A2731" s="398"/>
    </row>
    <row r="2732" spans="1:1" x14ac:dyDescent="0.2">
      <c r="A2732" s="398"/>
    </row>
    <row r="2733" spans="1:1" x14ac:dyDescent="0.2">
      <c r="A2733" s="398"/>
    </row>
    <row r="2734" spans="1:1" x14ac:dyDescent="0.2">
      <c r="A2734" s="398"/>
    </row>
    <row r="2735" spans="1:1" x14ac:dyDescent="0.2">
      <c r="A2735" s="398"/>
    </row>
    <row r="2736" spans="1:1" x14ac:dyDescent="0.2">
      <c r="A2736" s="398"/>
    </row>
    <row r="2737" spans="1:1" x14ac:dyDescent="0.2">
      <c r="A2737" s="398"/>
    </row>
    <row r="2738" spans="1:1" x14ac:dyDescent="0.2">
      <c r="A2738" s="398"/>
    </row>
    <row r="2739" spans="1:1" x14ac:dyDescent="0.2">
      <c r="A2739" s="398"/>
    </row>
    <row r="2740" spans="1:1" x14ac:dyDescent="0.2">
      <c r="A2740" s="398"/>
    </row>
    <row r="2741" spans="1:1" x14ac:dyDescent="0.2">
      <c r="A2741" s="398"/>
    </row>
    <row r="2742" spans="1:1" x14ac:dyDescent="0.2">
      <c r="A2742" s="398"/>
    </row>
    <row r="2743" spans="1:1" x14ac:dyDescent="0.2">
      <c r="A2743" s="398"/>
    </row>
    <row r="2744" spans="1:1" x14ac:dyDescent="0.2">
      <c r="A2744" s="398"/>
    </row>
    <row r="2745" spans="1:1" x14ac:dyDescent="0.2">
      <c r="A2745" s="398"/>
    </row>
    <row r="2746" spans="1:1" x14ac:dyDescent="0.2">
      <c r="A2746" s="398"/>
    </row>
    <row r="2747" spans="1:1" x14ac:dyDescent="0.2">
      <c r="A2747" s="398"/>
    </row>
    <row r="2748" spans="1:1" x14ac:dyDescent="0.2">
      <c r="A2748" s="398"/>
    </row>
    <row r="2749" spans="1:1" x14ac:dyDescent="0.2">
      <c r="A2749" s="398"/>
    </row>
    <row r="2750" spans="1:1" x14ac:dyDescent="0.2">
      <c r="A2750" s="398"/>
    </row>
    <row r="2751" spans="1:1" x14ac:dyDescent="0.2">
      <c r="A2751" s="398"/>
    </row>
    <row r="2752" spans="1:1" x14ac:dyDescent="0.2">
      <c r="A2752" s="398"/>
    </row>
    <row r="2753" spans="1:1" x14ac:dyDescent="0.2">
      <c r="A2753" s="398"/>
    </row>
    <row r="2754" spans="1:1" x14ac:dyDescent="0.2">
      <c r="A2754" s="398"/>
    </row>
    <row r="2755" spans="1:1" x14ac:dyDescent="0.2">
      <c r="A2755" s="398"/>
    </row>
    <row r="2756" spans="1:1" x14ac:dyDescent="0.2">
      <c r="A2756" s="398"/>
    </row>
    <row r="2757" spans="1:1" x14ac:dyDescent="0.2">
      <c r="A2757" s="398"/>
    </row>
    <row r="2758" spans="1:1" x14ac:dyDescent="0.2">
      <c r="A2758" s="398"/>
    </row>
    <row r="2759" spans="1:1" x14ac:dyDescent="0.2">
      <c r="A2759" s="398"/>
    </row>
    <row r="2760" spans="1:1" x14ac:dyDescent="0.2">
      <c r="A2760" s="398"/>
    </row>
    <row r="2761" spans="1:1" x14ac:dyDescent="0.2">
      <c r="A2761" s="398"/>
    </row>
    <row r="2762" spans="1:1" x14ac:dyDescent="0.2">
      <c r="A2762" s="398"/>
    </row>
    <row r="2763" spans="1:1" x14ac:dyDescent="0.2">
      <c r="A2763" s="398"/>
    </row>
    <row r="2764" spans="1:1" x14ac:dyDescent="0.2">
      <c r="A2764" s="398"/>
    </row>
    <row r="2765" spans="1:1" x14ac:dyDescent="0.2">
      <c r="A2765" s="398"/>
    </row>
    <row r="2766" spans="1:1" x14ac:dyDescent="0.2">
      <c r="A2766" s="398"/>
    </row>
    <row r="2767" spans="1:1" x14ac:dyDescent="0.2">
      <c r="A2767" s="398"/>
    </row>
    <row r="2768" spans="1:1" x14ac:dyDescent="0.2">
      <c r="A2768" s="398"/>
    </row>
    <row r="2769" spans="1:1" x14ac:dyDescent="0.2">
      <c r="A2769" s="398"/>
    </row>
    <row r="2770" spans="1:1" x14ac:dyDescent="0.2">
      <c r="A2770" s="398"/>
    </row>
    <row r="2771" spans="1:1" x14ac:dyDescent="0.2">
      <c r="A2771" s="398"/>
    </row>
    <row r="2772" spans="1:1" x14ac:dyDescent="0.2">
      <c r="A2772" s="398"/>
    </row>
    <row r="2773" spans="1:1" x14ac:dyDescent="0.2">
      <c r="A2773" s="398"/>
    </row>
    <row r="2774" spans="1:1" x14ac:dyDescent="0.2">
      <c r="A2774" s="398"/>
    </row>
    <row r="2775" spans="1:1" x14ac:dyDescent="0.2">
      <c r="A2775" s="398"/>
    </row>
    <row r="2776" spans="1:1" x14ac:dyDescent="0.2">
      <c r="A2776" s="398"/>
    </row>
    <row r="2777" spans="1:1" x14ac:dyDescent="0.2">
      <c r="A2777" s="398"/>
    </row>
    <row r="2778" spans="1:1" x14ac:dyDescent="0.2">
      <c r="A2778" s="398"/>
    </row>
    <row r="2779" spans="1:1" x14ac:dyDescent="0.2">
      <c r="A2779" s="398"/>
    </row>
    <row r="2780" spans="1:1" x14ac:dyDescent="0.2">
      <c r="A2780" s="398"/>
    </row>
    <row r="2781" spans="1:1" x14ac:dyDescent="0.2">
      <c r="A2781" s="398"/>
    </row>
    <row r="2782" spans="1:1" x14ac:dyDescent="0.2">
      <c r="A2782" s="398"/>
    </row>
    <row r="2783" spans="1:1" x14ac:dyDescent="0.2">
      <c r="A2783" s="398"/>
    </row>
    <row r="2784" spans="1:1" x14ac:dyDescent="0.2">
      <c r="A2784" s="398"/>
    </row>
    <row r="2785" spans="1:1" x14ac:dyDescent="0.2">
      <c r="A2785" s="398"/>
    </row>
    <row r="2786" spans="1:1" x14ac:dyDescent="0.2">
      <c r="A2786" s="398"/>
    </row>
    <row r="2787" spans="1:1" x14ac:dyDescent="0.2">
      <c r="A2787" s="398"/>
    </row>
    <row r="2788" spans="1:1" x14ac:dyDescent="0.2">
      <c r="A2788" s="398"/>
    </row>
    <row r="2789" spans="1:1" x14ac:dyDescent="0.2">
      <c r="A2789" s="398"/>
    </row>
    <row r="2790" spans="1:1" x14ac:dyDescent="0.2">
      <c r="A2790" s="398"/>
    </row>
    <row r="2791" spans="1:1" x14ac:dyDescent="0.2">
      <c r="A2791" s="398"/>
    </row>
    <row r="2792" spans="1:1" x14ac:dyDescent="0.2">
      <c r="A2792" s="398"/>
    </row>
    <row r="2793" spans="1:1" x14ac:dyDescent="0.2">
      <c r="A2793" s="398"/>
    </row>
    <row r="2794" spans="1:1" x14ac:dyDescent="0.2">
      <c r="A2794" s="398"/>
    </row>
    <row r="2795" spans="1:1" x14ac:dyDescent="0.2">
      <c r="A2795" s="398"/>
    </row>
    <row r="2796" spans="1:1" x14ac:dyDescent="0.2">
      <c r="A2796" s="398"/>
    </row>
    <row r="2797" spans="1:1" x14ac:dyDescent="0.2">
      <c r="A2797" s="398"/>
    </row>
    <row r="2798" spans="1:1" x14ac:dyDescent="0.2">
      <c r="A2798" s="398"/>
    </row>
    <row r="2799" spans="1:1" x14ac:dyDescent="0.2">
      <c r="A2799" s="398"/>
    </row>
    <row r="2800" spans="1:1" x14ac:dyDescent="0.2">
      <c r="A2800" s="398"/>
    </row>
    <row r="2801" spans="1:1" x14ac:dyDescent="0.2">
      <c r="A2801" s="398"/>
    </row>
    <row r="2802" spans="1:1" x14ac:dyDescent="0.2">
      <c r="A2802" s="398"/>
    </row>
    <row r="2803" spans="1:1" x14ac:dyDescent="0.2">
      <c r="A2803" s="398"/>
    </row>
    <row r="2804" spans="1:1" x14ac:dyDescent="0.2">
      <c r="A2804" s="398"/>
    </row>
    <row r="2805" spans="1:1" x14ac:dyDescent="0.2">
      <c r="A2805" s="398"/>
    </row>
    <row r="2806" spans="1:1" x14ac:dyDescent="0.2">
      <c r="A2806" s="398"/>
    </row>
    <row r="2807" spans="1:1" x14ac:dyDescent="0.2">
      <c r="A2807" s="398"/>
    </row>
    <row r="2808" spans="1:1" x14ac:dyDescent="0.2">
      <c r="A2808" s="398"/>
    </row>
    <row r="2809" spans="1:1" x14ac:dyDescent="0.2">
      <c r="A2809" s="398"/>
    </row>
    <row r="2810" spans="1:1" x14ac:dyDescent="0.2">
      <c r="A2810" s="398"/>
    </row>
    <row r="2811" spans="1:1" x14ac:dyDescent="0.2">
      <c r="A2811" s="398"/>
    </row>
    <row r="2812" spans="1:1" x14ac:dyDescent="0.2">
      <c r="A2812" s="398"/>
    </row>
    <row r="2813" spans="1:1" x14ac:dyDescent="0.2">
      <c r="A2813" s="398"/>
    </row>
    <row r="2814" spans="1:1" x14ac:dyDescent="0.2">
      <c r="A2814" s="398"/>
    </row>
    <row r="2815" spans="1:1" x14ac:dyDescent="0.2">
      <c r="A2815" s="398"/>
    </row>
    <row r="2816" spans="1:1" x14ac:dyDescent="0.2">
      <c r="A2816" s="398"/>
    </row>
    <row r="2817" spans="1:1" x14ac:dyDescent="0.2">
      <c r="A2817" s="398"/>
    </row>
    <row r="2818" spans="1:1" x14ac:dyDescent="0.2">
      <c r="A2818" s="398"/>
    </row>
    <row r="2819" spans="1:1" x14ac:dyDescent="0.2">
      <c r="A2819" s="398"/>
    </row>
    <row r="2820" spans="1:1" x14ac:dyDescent="0.2">
      <c r="A2820" s="398"/>
    </row>
    <row r="2821" spans="1:1" x14ac:dyDescent="0.2">
      <c r="A2821" s="398"/>
    </row>
    <row r="2822" spans="1:1" x14ac:dyDescent="0.2">
      <c r="A2822" s="398"/>
    </row>
    <row r="2823" spans="1:1" x14ac:dyDescent="0.2">
      <c r="A2823" s="398"/>
    </row>
    <row r="2824" spans="1:1" x14ac:dyDescent="0.2">
      <c r="A2824" s="398"/>
    </row>
    <row r="2825" spans="1:1" x14ac:dyDescent="0.2">
      <c r="A2825" s="398"/>
    </row>
    <row r="2826" spans="1:1" x14ac:dyDescent="0.2">
      <c r="A2826" s="398"/>
    </row>
    <row r="2827" spans="1:1" x14ac:dyDescent="0.2">
      <c r="A2827" s="398"/>
    </row>
    <row r="2828" spans="1:1" x14ac:dyDescent="0.2">
      <c r="A2828" s="398"/>
    </row>
    <row r="2829" spans="1:1" x14ac:dyDescent="0.2">
      <c r="A2829" s="398"/>
    </row>
    <row r="2830" spans="1:1" x14ac:dyDescent="0.2">
      <c r="A2830" s="398"/>
    </row>
    <row r="2831" spans="1:1" x14ac:dyDescent="0.2">
      <c r="A2831" s="398"/>
    </row>
    <row r="2832" spans="1:1" x14ac:dyDescent="0.2">
      <c r="A2832" s="398"/>
    </row>
    <row r="2833" spans="1:1" x14ac:dyDescent="0.2">
      <c r="A2833" s="398"/>
    </row>
    <row r="2834" spans="1:1" x14ac:dyDescent="0.2">
      <c r="A2834" s="398"/>
    </row>
    <row r="2835" spans="1:1" x14ac:dyDescent="0.2">
      <c r="A2835" s="398"/>
    </row>
    <row r="2836" spans="1:1" x14ac:dyDescent="0.2">
      <c r="A2836" s="398"/>
    </row>
    <row r="2837" spans="1:1" x14ac:dyDescent="0.2">
      <c r="A2837" s="398"/>
    </row>
    <row r="2838" spans="1:1" x14ac:dyDescent="0.2">
      <c r="A2838" s="398"/>
    </row>
    <row r="2839" spans="1:1" x14ac:dyDescent="0.2">
      <c r="A2839" s="398"/>
    </row>
    <row r="2840" spans="1:1" x14ac:dyDescent="0.2">
      <c r="A2840" s="398"/>
    </row>
    <row r="2841" spans="1:1" x14ac:dyDescent="0.2">
      <c r="A2841" s="398"/>
    </row>
    <row r="2842" spans="1:1" x14ac:dyDescent="0.2">
      <c r="A2842" s="398"/>
    </row>
    <row r="2843" spans="1:1" x14ac:dyDescent="0.2">
      <c r="A2843" s="398"/>
    </row>
    <row r="2844" spans="1:1" x14ac:dyDescent="0.2">
      <c r="A2844" s="398"/>
    </row>
    <row r="2845" spans="1:1" x14ac:dyDescent="0.2">
      <c r="A2845" s="398"/>
    </row>
    <row r="2846" spans="1:1" x14ac:dyDescent="0.2">
      <c r="A2846" s="398"/>
    </row>
    <row r="2847" spans="1:1" x14ac:dyDescent="0.2">
      <c r="A2847" s="398"/>
    </row>
    <row r="2848" spans="1:1" x14ac:dyDescent="0.2">
      <c r="A2848" s="398"/>
    </row>
    <row r="2849" spans="1:1" x14ac:dyDescent="0.2">
      <c r="A2849" s="398"/>
    </row>
    <row r="2850" spans="1:1" x14ac:dyDescent="0.2">
      <c r="A2850" s="398"/>
    </row>
    <row r="2851" spans="1:1" x14ac:dyDescent="0.2">
      <c r="A2851" s="398"/>
    </row>
    <row r="2852" spans="1:1" x14ac:dyDescent="0.2">
      <c r="A2852" s="398"/>
    </row>
    <row r="2853" spans="1:1" x14ac:dyDescent="0.2">
      <c r="A2853" s="398"/>
    </row>
    <row r="2854" spans="1:1" x14ac:dyDescent="0.2">
      <c r="A2854" s="398"/>
    </row>
    <row r="2855" spans="1:1" x14ac:dyDescent="0.2">
      <c r="A2855" s="398"/>
    </row>
    <row r="2856" spans="1:1" x14ac:dyDescent="0.2">
      <c r="A2856" s="398"/>
    </row>
    <row r="2857" spans="1:1" x14ac:dyDescent="0.2">
      <c r="A2857" s="398"/>
    </row>
    <row r="2858" spans="1:1" x14ac:dyDescent="0.2">
      <c r="A2858" s="398"/>
    </row>
    <row r="2859" spans="1:1" x14ac:dyDescent="0.2">
      <c r="A2859" s="398"/>
    </row>
    <row r="2860" spans="1:1" x14ac:dyDescent="0.2">
      <c r="A2860" s="398"/>
    </row>
    <row r="2861" spans="1:1" x14ac:dyDescent="0.2">
      <c r="A2861" s="398"/>
    </row>
    <row r="2862" spans="1:1" x14ac:dyDescent="0.2">
      <c r="A2862" s="398"/>
    </row>
    <row r="2863" spans="1:1" x14ac:dyDescent="0.2">
      <c r="A2863" s="398"/>
    </row>
    <row r="2864" spans="1:1" x14ac:dyDescent="0.2">
      <c r="A2864" s="398"/>
    </row>
    <row r="2865" spans="1:1" x14ac:dyDescent="0.2">
      <c r="A2865" s="398"/>
    </row>
    <row r="2866" spans="1:1" x14ac:dyDescent="0.2">
      <c r="A2866" s="398"/>
    </row>
    <row r="2867" spans="1:1" x14ac:dyDescent="0.2">
      <c r="A2867" s="398"/>
    </row>
    <row r="2868" spans="1:1" x14ac:dyDescent="0.2">
      <c r="A2868" s="398"/>
    </row>
    <row r="2869" spans="1:1" x14ac:dyDescent="0.2">
      <c r="A2869" s="398"/>
    </row>
    <row r="2870" spans="1:1" x14ac:dyDescent="0.2">
      <c r="A2870" s="398"/>
    </row>
    <row r="2871" spans="1:1" x14ac:dyDescent="0.2">
      <c r="A2871" s="398"/>
    </row>
    <row r="2872" spans="1:1" x14ac:dyDescent="0.2">
      <c r="A2872" s="398"/>
    </row>
    <row r="2873" spans="1:1" x14ac:dyDescent="0.2">
      <c r="A2873" s="398"/>
    </row>
    <row r="2874" spans="1:1" x14ac:dyDescent="0.2">
      <c r="A2874" s="398"/>
    </row>
    <row r="2875" spans="1:1" x14ac:dyDescent="0.2">
      <c r="A2875" s="398"/>
    </row>
    <row r="2876" spans="1:1" x14ac:dyDescent="0.2">
      <c r="A2876" s="398"/>
    </row>
    <row r="2877" spans="1:1" x14ac:dyDescent="0.2">
      <c r="A2877" s="398"/>
    </row>
    <row r="2878" spans="1:1" x14ac:dyDescent="0.2">
      <c r="A2878" s="398"/>
    </row>
    <row r="2879" spans="1:1" x14ac:dyDescent="0.2">
      <c r="A2879" s="398"/>
    </row>
    <row r="2880" spans="1:1" x14ac:dyDescent="0.2">
      <c r="A2880" s="398"/>
    </row>
    <row r="2881" spans="1:1" x14ac:dyDescent="0.2">
      <c r="A2881" s="398"/>
    </row>
    <row r="2882" spans="1:1" x14ac:dyDescent="0.2">
      <c r="A2882" s="398"/>
    </row>
    <row r="2883" spans="1:1" x14ac:dyDescent="0.2">
      <c r="A2883" s="398"/>
    </row>
    <row r="2884" spans="1:1" x14ac:dyDescent="0.2">
      <c r="A2884" s="398"/>
    </row>
    <row r="2885" spans="1:1" x14ac:dyDescent="0.2">
      <c r="A2885" s="398"/>
    </row>
    <row r="2886" spans="1:1" x14ac:dyDescent="0.2">
      <c r="A2886" s="398"/>
    </row>
    <row r="2887" spans="1:1" x14ac:dyDescent="0.2">
      <c r="A2887" s="398"/>
    </row>
    <row r="2888" spans="1:1" x14ac:dyDescent="0.2">
      <c r="A2888" s="398"/>
    </row>
    <row r="2889" spans="1:1" x14ac:dyDescent="0.2">
      <c r="A2889" s="398"/>
    </row>
    <row r="2890" spans="1:1" x14ac:dyDescent="0.2">
      <c r="A2890" s="398"/>
    </row>
    <row r="2891" spans="1:1" x14ac:dyDescent="0.2">
      <c r="A2891" s="398"/>
    </row>
    <row r="2892" spans="1:1" x14ac:dyDescent="0.2">
      <c r="A2892" s="398"/>
    </row>
    <row r="2893" spans="1:1" x14ac:dyDescent="0.2">
      <c r="A2893" s="398"/>
    </row>
    <row r="2894" spans="1:1" x14ac:dyDescent="0.2">
      <c r="A2894" s="398"/>
    </row>
    <row r="2895" spans="1:1" x14ac:dyDescent="0.2">
      <c r="A2895" s="398"/>
    </row>
    <row r="2896" spans="1:1" x14ac:dyDescent="0.2">
      <c r="A2896" s="398"/>
    </row>
    <row r="2897" spans="1:1" x14ac:dyDescent="0.2">
      <c r="A2897" s="398"/>
    </row>
    <row r="2898" spans="1:1" x14ac:dyDescent="0.2">
      <c r="A2898" s="398"/>
    </row>
    <row r="2899" spans="1:1" x14ac:dyDescent="0.2">
      <c r="A2899" s="398"/>
    </row>
    <row r="2900" spans="1:1" x14ac:dyDescent="0.2">
      <c r="A2900" s="398"/>
    </row>
    <row r="2901" spans="1:1" x14ac:dyDescent="0.2">
      <c r="A2901" s="398"/>
    </row>
    <row r="2902" spans="1:1" x14ac:dyDescent="0.2">
      <c r="A2902" s="398"/>
    </row>
    <row r="2903" spans="1:1" x14ac:dyDescent="0.2">
      <c r="A2903" s="398"/>
    </row>
    <row r="2904" spans="1:1" x14ac:dyDescent="0.2">
      <c r="A2904" s="398"/>
    </row>
    <row r="2905" spans="1:1" x14ac:dyDescent="0.2">
      <c r="A2905" s="398"/>
    </row>
    <row r="2906" spans="1:1" x14ac:dyDescent="0.2">
      <c r="A2906" s="398"/>
    </row>
    <row r="2907" spans="1:1" x14ac:dyDescent="0.2">
      <c r="A2907" s="398"/>
    </row>
    <row r="2908" spans="1:1" x14ac:dyDescent="0.2">
      <c r="A2908" s="398"/>
    </row>
    <row r="2909" spans="1:1" x14ac:dyDescent="0.2">
      <c r="A2909" s="398"/>
    </row>
    <row r="2910" spans="1:1" x14ac:dyDescent="0.2">
      <c r="A2910" s="398"/>
    </row>
    <row r="2911" spans="1:1" x14ac:dyDescent="0.2">
      <c r="A2911" s="398"/>
    </row>
    <row r="2912" spans="1:1" x14ac:dyDescent="0.2">
      <c r="A2912" s="398"/>
    </row>
    <row r="2913" spans="1:1" x14ac:dyDescent="0.2">
      <c r="A2913" s="398"/>
    </row>
    <row r="2914" spans="1:1" x14ac:dyDescent="0.2">
      <c r="A2914" s="398"/>
    </row>
    <row r="2915" spans="1:1" x14ac:dyDescent="0.2">
      <c r="A2915" s="398"/>
    </row>
    <row r="2916" spans="1:1" x14ac:dyDescent="0.2">
      <c r="A2916" s="398"/>
    </row>
    <row r="2917" spans="1:1" x14ac:dyDescent="0.2">
      <c r="A2917" s="398"/>
    </row>
    <row r="2918" spans="1:1" x14ac:dyDescent="0.2">
      <c r="A2918" s="398"/>
    </row>
    <row r="2919" spans="1:1" x14ac:dyDescent="0.2">
      <c r="A2919" s="398"/>
    </row>
    <row r="2920" spans="1:1" x14ac:dyDescent="0.2">
      <c r="A2920" s="398"/>
    </row>
    <row r="2921" spans="1:1" x14ac:dyDescent="0.2">
      <c r="A2921" s="398"/>
    </row>
    <row r="2922" spans="1:1" x14ac:dyDescent="0.2">
      <c r="A2922" s="398"/>
    </row>
    <row r="2923" spans="1:1" x14ac:dyDescent="0.2">
      <c r="A2923" s="398"/>
    </row>
    <row r="2924" spans="1:1" x14ac:dyDescent="0.2">
      <c r="A2924" s="398"/>
    </row>
    <row r="2925" spans="1:1" x14ac:dyDescent="0.2">
      <c r="A2925" s="398"/>
    </row>
    <row r="2926" spans="1:1" x14ac:dyDescent="0.2">
      <c r="A2926" s="398"/>
    </row>
    <row r="2927" spans="1:1" x14ac:dyDescent="0.2">
      <c r="A2927" s="398"/>
    </row>
    <row r="2928" spans="1:1" x14ac:dyDescent="0.2">
      <c r="A2928" s="398"/>
    </row>
    <row r="2929" spans="1:1" x14ac:dyDescent="0.2">
      <c r="A2929" s="398"/>
    </row>
    <row r="2930" spans="1:1" x14ac:dyDescent="0.2">
      <c r="A2930" s="398"/>
    </row>
    <row r="2931" spans="1:1" x14ac:dyDescent="0.2">
      <c r="A2931" s="398"/>
    </row>
    <row r="2932" spans="1:1" x14ac:dyDescent="0.2">
      <c r="A2932" s="398"/>
    </row>
    <row r="2933" spans="1:1" x14ac:dyDescent="0.2">
      <c r="A2933" s="398"/>
    </row>
    <row r="2934" spans="1:1" x14ac:dyDescent="0.2">
      <c r="A2934" s="398"/>
    </row>
    <row r="2935" spans="1:1" x14ac:dyDescent="0.2">
      <c r="A2935" s="398"/>
    </row>
    <row r="2936" spans="1:1" x14ac:dyDescent="0.2">
      <c r="A2936" s="398"/>
    </row>
    <row r="2937" spans="1:1" x14ac:dyDescent="0.2">
      <c r="A2937" s="398"/>
    </row>
    <row r="2938" spans="1:1" x14ac:dyDescent="0.2">
      <c r="A2938" s="398"/>
    </row>
    <row r="2939" spans="1:1" x14ac:dyDescent="0.2">
      <c r="A2939" s="398"/>
    </row>
    <row r="2940" spans="1:1" x14ac:dyDescent="0.2">
      <c r="A2940" s="398"/>
    </row>
    <row r="2941" spans="1:1" x14ac:dyDescent="0.2">
      <c r="A2941" s="398"/>
    </row>
    <row r="2942" spans="1:1" x14ac:dyDescent="0.2">
      <c r="A2942" s="398"/>
    </row>
    <row r="2943" spans="1:1" x14ac:dyDescent="0.2">
      <c r="A2943" s="398"/>
    </row>
    <row r="2944" spans="1:1" x14ac:dyDescent="0.2">
      <c r="A2944" s="398"/>
    </row>
    <row r="2945" spans="1:1" x14ac:dyDescent="0.2">
      <c r="A2945" s="398"/>
    </row>
    <row r="2946" spans="1:1" x14ac:dyDescent="0.2">
      <c r="A2946" s="398"/>
    </row>
    <row r="2947" spans="1:1" x14ac:dyDescent="0.2">
      <c r="A2947" s="398"/>
    </row>
    <row r="2948" spans="1:1" x14ac:dyDescent="0.2">
      <c r="A2948" s="398"/>
    </row>
    <row r="2949" spans="1:1" x14ac:dyDescent="0.2">
      <c r="A2949" s="398"/>
    </row>
    <row r="2950" spans="1:1" x14ac:dyDescent="0.2">
      <c r="A2950" s="398"/>
    </row>
    <row r="2951" spans="1:1" x14ac:dyDescent="0.2">
      <c r="A2951" s="398"/>
    </row>
    <row r="2952" spans="1:1" x14ac:dyDescent="0.2">
      <c r="A2952" s="398"/>
    </row>
    <row r="2953" spans="1:1" x14ac:dyDescent="0.2">
      <c r="A2953" s="398"/>
    </row>
    <row r="2954" spans="1:1" x14ac:dyDescent="0.2">
      <c r="A2954" s="398"/>
    </row>
    <row r="2955" spans="1:1" x14ac:dyDescent="0.2">
      <c r="A2955" s="398"/>
    </row>
    <row r="2956" spans="1:1" x14ac:dyDescent="0.2">
      <c r="A2956" s="398"/>
    </row>
    <row r="2957" spans="1:1" x14ac:dyDescent="0.2">
      <c r="A2957" s="398"/>
    </row>
    <row r="2958" spans="1:1" x14ac:dyDescent="0.2">
      <c r="A2958" s="398"/>
    </row>
    <row r="2959" spans="1:1" x14ac:dyDescent="0.2">
      <c r="A2959" s="398"/>
    </row>
    <row r="2960" spans="1:1" x14ac:dyDescent="0.2">
      <c r="A2960" s="398"/>
    </row>
    <row r="2961" spans="1:1" x14ac:dyDescent="0.2">
      <c r="A2961" s="398"/>
    </row>
    <row r="2962" spans="1:1" x14ac:dyDescent="0.2">
      <c r="A2962" s="398"/>
    </row>
    <row r="2963" spans="1:1" x14ac:dyDescent="0.2">
      <c r="A2963" s="398"/>
    </row>
    <row r="2964" spans="1:1" x14ac:dyDescent="0.2">
      <c r="A2964" s="398"/>
    </row>
    <row r="2965" spans="1:1" x14ac:dyDescent="0.2">
      <c r="A2965" s="398"/>
    </row>
    <row r="2966" spans="1:1" x14ac:dyDescent="0.2">
      <c r="A2966" s="398"/>
    </row>
    <row r="2967" spans="1:1" x14ac:dyDescent="0.2">
      <c r="A2967" s="398"/>
    </row>
    <row r="2968" spans="1:1" x14ac:dyDescent="0.2">
      <c r="A2968" s="398"/>
    </row>
    <row r="2969" spans="1:1" x14ac:dyDescent="0.2">
      <c r="A2969" s="398"/>
    </row>
    <row r="2970" spans="1:1" x14ac:dyDescent="0.2">
      <c r="A2970" s="398"/>
    </row>
    <row r="2971" spans="1:1" x14ac:dyDescent="0.2">
      <c r="A2971" s="398"/>
    </row>
    <row r="2972" spans="1:1" x14ac:dyDescent="0.2">
      <c r="A2972" s="398"/>
    </row>
    <row r="2973" spans="1:1" x14ac:dyDescent="0.2">
      <c r="A2973" s="398"/>
    </row>
    <row r="2974" spans="1:1" x14ac:dyDescent="0.2">
      <c r="A2974" s="398"/>
    </row>
    <row r="2975" spans="1:1" x14ac:dyDescent="0.2">
      <c r="A2975" s="398"/>
    </row>
    <row r="2976" spans="1:1" x14ac:dyDescent="0.2">
      <c r="A2976" s="398"/>
    </row>
    <row r="2977" spans="1:1" x14ac:dyDescent="0.2">
      <c r="A2977" s="398"/>
    </row>
    <row r="2978" spans="1:1" x14ac:dyDescent="0.2">
      <c r="A2978" s="398"/>
    </row>
    <row r="2979" spans="1:1" x14ac:dyDescent="0.2">
      <c r="A2979" s="398"/>
    </row>
    <row r="2980" spans="1:1" x14ac:dyDescent="0.2">
      <c r="A2980" s="398"/>
    </row>
    <row r="2981" spans="1:1" x14ac:dyDescent="0.2">
      <c r="A2981" s="398"/>
    </row>
    <row r="2982" spans="1:1" x14ac:dyDescent="0.2">
      <c r="A2982" s="398"/>
    </row>
    <row r="2983" spans="1:1" x14ac:dyDescent="0.2">
      <c r="A2983" s="398"/>
    </row>
    <row r="2984" spans="1:1" x14ac:dyDescent="0.2">
      <c r="A2984" s="398"/>
    </row>
    <row r="2985" spans="1:1" x14ac:dyDescent="0.2">
      <c r="A2985" s="398"/>
    </row>
    <row r="2986" spans="1:1" x14ac:dyDescent="0.2">
      <c r="A2986" s="398"/>
    </row>
    <row r="2987" spans="1:1" x14ac:dyDescent="0.2">
      <c r="A2987" s="398"/>
    </row>
    <row r="2988" spans="1:1" x14ac:dyDescent="0.2">
      <c r="A2988" s="398"/>
    </row>
    <row r="2989" spans="1:1" x14ac:dyDescent="0.2">
      <c r="A2989" s="398"/>
    </row>
    <row r="2990" spans="1:1" x14ac:dyDescent="0.2">
      <c r="A2990" s="398"/>
    </row>
    <row r="2991" spans="1:1" x14ac:dyDescent="0.2">
      <c r="A2991" s="398"/>
    </row>
    <row r="2992" spans="1:1" x14ac:dyDescent="0.2">
      <c r="A2992" s="398"/>
    </row>
    <row r="2993" spans="1:1" x14ac:dyDescent="0.2">
      <c r="A2993" s="398"/>
    </row>
    <row r="2994" spans="1:1" x14ac:dyDescent="0.2">
      <c r="A2994" s="398"/>
    </row>
    <row r="2995" spans="1:1" x14ac:dyDescent="0.2">
      <c r="A2995" s="398"/>
    </row>
    <row r="2996" spans="1:1" x14ac:dyDescent="0.2">
      <c r="A2996" s="398"/>
    </row>
    <row r="2997" spans="1:1" x14ac:dyDescent="0.2">
      <c r="A2997" s="398"/>
    </row>
    <row r="2998" spans="1:1" x14ac:dyDescent="0.2">
      <c r="A2998" s="398"/>
    </row>
    <row r="2999" spans="1:1" x14ac:dyDescent="0.2">
      <c r="A2999" s="398"/>
    </row>
    <row r="3000" spans="1:1" x14ac:dyDescent="0.2">
      <c r="A3000" s="398"/>
    </row>
    <row r="3001" spans="1:1" x14ac:dyDescent="0.2">
      <c r="A3001" s="398"/>
    </row>
    <row r="3002" spans="1:1" x14ac:dyDescent="0.2">
      <c r="A3002" s="398"/>
    </row>
    <row r="3003" spans="1:1" x14ac:dyDescent="0.2">
      <c r="A3003" s="398"/>
    </row>
    <row r="3004" spans="1:1" x14ac:dyDescent="0.2">
      <c r="A3004" s="398"/>
    </row>
    <row r="3005" spans="1:1" x14ac:dyDescent="0.2">
      <c r="A3005" s="398"/>
    </row>
    <row r="3006" spans="1:1" x14ac:dyDescent="0.2">
      <c r="A3006" s="398"/>
    </row>
    <row r="3007" spans="1:1" x14ac:dyDescent="0.2">
      <c r="A3007" s="398"/>
    </row>
    <row r="3008" spans="1:1" x14ac:dyDescent="0.2">
      <c r="A3008" s="398"/>
    </row>
    <row r="3009" spans="1:1" x14ac:dyDescent="0.2">
      <c r="A3009" s="398"/>
    </row>
    <row r="3010" spans="1:1" x14ac:dyDescent="0.2">
      <c r="A3010" s="398"/>
    </row>
    <row r="3011" spans="1:1" x14ac:dyDescent="0.2">
      <c r="A3011" s="398"/>
    </row>
    <row r="3012" spans="1:1" x14ac:dyDescent="0.2">
      <c r="A3012" s="398"/>
    </row>
    <row r="3013" spans="1:1" x14ac:dyDescent="0.2">
      <c r="A3013" s="398"/>
    </row>
    <row r="3014" spans="1:1" x14ac:dyDescent="0.2">
      <c r="A3014" s="398"/>
    </row>
    <row r="3015" spans="1:1" x14ac:dyDescent="0.2">
      <c r="A3015" s="398"/>
    </row>
    <row r="3016" spans="1:1" x14ac:dyDescent="0.2">
      <c r="A3016" s="398"/>
    </row>
    <row r="3017" spans="1:1" x14ac:dyDescent="0.2">
      <c r="A3017" s="398"/>
    </row>
    <row r="3018" spans="1:1" x14ac:dyDescent="0.2">
      <c r="A3018" s="398"/>
    </row>
    <row r="3019" spans="1:1" x14ac:dyDescent="0.2">
      <c r="A3019" s="398"/>
    </row>
    <row r="3020" spans="1:1" x14ac:dyDescent="0.2">
      <c r="A3020" s="398"/>
    </row>
    <row r="3021" spans="1:1" x14ac:dyDescent="0.2">
      <c r="A3021" s="398"/>
    </row>
    <row r="3022" spans="1:1" x14ac:dyDescent="0.2">
      <c r="A3022" s="398"/>
    </row>
    <row r="3023" spans="1:1" x14ac:dyDescent="0.2">
      <c r="A3023" s="398"/>
    </row>
    <row r="3024" spans="1:1" x14ac:dyDescent="0.2">
      <c r="A3024" s="398"/>
    </row>
    <row r="3025" spans="1:1" x14ac:dyDescent="0.2">
      <c r="A3025" s="398"/>
    </row>
    <row r="3026" spans="1:1" x14ac:dyDescent="0.2">
      <c r="A3026" s="398"/>
    </row>
    <row r="3027" spans="1:1" x14ac:dyDescent="0.2">
      <c r="A3027" s="398"/>
    </row>
    <row r="3028" spans="1:1" x14ac:dyDescent="0.2">
      <c r="A3028" s="398"/>
    </row>
    <row r="3029" spans="1:1" x14ac:dyDescent="0.2">
      <c r="A3029" s="398"/>
    </row>
    <row r="3030" spans="1:1" x14ac:dyDescent="0.2">
      <c r="A3030" s="398"/>
    </row>
    <row r="3031" spans="1:1" x14ac:dyDescent="0.2">
      <c r="A3031" s="398"/>
    </row>
    <row r="3032" spans="1:1" x14ac:dyDescent="0.2">
      <c r="A3032" s="398"/>
    </row>
    <row r="3033" spans="1:1" x14ac:dyDescent="0.2">
      <c r="A3033" s="398"/>
    </row>
    <row r="3034" spans="1:1" x14ac:dyDescent="0.2">
      <c r="A3034" s="398"/>
    </row>
    <row r="3035" spans="1:1" x14ac:dyDescent="0.2">
      <c r="A3035" s="398"/>
    </row>
    <row r="3036" spans="1:1" x14ac:dyDescent="0.2">
      <c r="A3036" s="398"/>
    </row>
    <row r="3037" spans="1:1" x14ac:dyDescent="0.2">
      <c r="A3037" s="398"/>
    </row>
    <row r="3038" spans="1:1" x14ac:dyDescent="0.2">
      <c r="A3038" s="398"/>
    </row>
    <row r="3039" spans="1:1" x14ac:dyDescent="0.2">
      <c r="A3039" s="398"/>
    </row>
    <row r="3040" spans="1:1" x14ac:dyDescent="0.2">
      <c r="A3040" s="398"/>
    </row>
    <row r="3041" spans="1:1" x14ac:dyDescent="0.2">
      <c r="A3041" s="398"/>
    </row>
    <row r="3042" spans="1:1" x14ac:dyDescent="0.2">
      <c r="A3042" s="398"/>
    </row>
    <row r="3043" spans="1:1" x14ac:dyDescent="0.2">
      <c r="A3043" s="398"/>
    </row>
    <row r="3044" spans="1:1" x14ac:dyDescent="0.2">
      <c r="A3044" s="398"/>
    </row>
    <row r="3045" spans="1:1" x14ac:dyDescent="0.2">
      <c r="A3045" s="398"/>
    </row>
    <row r="3046" spans="1:1" x14ac:dyDescent="0.2">
      <c r="A3046" s="398"/>
    </row>
    <row r="3047" spans="1:1" x14ac:dyDescent="0.2">
      <c r="A3047" s="398"/>
    </row>
    <row r="3048" spans="1:1" x14ac:dyDescent="0.2">
      <c r="A3048" s="398"/>
    </row>
    <row r="3049" spans="1:1" x14ac:dyDescent="0.2">
      <c r="A3049" s="398"/>
    </row>
    <row r="3050" spans="1:1" x14ac:dyDescent="0.2">
      <c r="A3050" s="398"/>
    </row>
    <row r="3051" spans="1:1" x14ac:dyDescent="0.2">
      <c r="A3051" s="398"/>
    </row>
    <row r="3052" spans="1:1" x14ac:dyDescent="0.2">
      <c r="A3052" s="398"/>
    </row>
    <row r="3053" spans="1:1" x14ac:dyDescent="0.2">
      <c r="A3053" s="398"/>
    </row>
    <row r="3054" spans="1:1" x14ac:dyDescent="0.2">
      <c r="A3054" s="398"/>
    </row>
    <row r="3055" spans="1:1" x14ac:dyDescent="0.2">
      <c r="A3055" s="398"/>
    </row>
    <row r="3056" spans="1:1" x14ac:dyDescent="0.2">
      <c r="A3056" s="398"/>
    </row>
    <row r="3057" spans="1:1" x14ac:dyDescent="0.2">
      <c r="A3057" s="398"/>
    </row>
    <row r="3058" spans="1:1" x14ac:dyDescent="0.2">
      <c r="A3058" s="398"/>
    </row>
    <row r="3059" spans="1:1" x14ac:dyDescent="0.2">
      <c r="A3059" s="398"/>
    </row>
    <row r="3060" spans="1:1" x14ac:dyDescent="0.2">
      <c r="A3060" s="398"/>
    </row>
    <row r="3061" spans="1:1" x14ac:dyDescent="0.2">
      <c r="A3061" s="398"/>
    </row>
    <row r="3062" spans="1:1" x14ac:dyDescent="0.2">
      <c r="A3062" s="398"/>
    </row>
    <row r="3063" spans="1:1" x14ac:dyDescent="0.2">
      <c r="A3063" s="398"/>
    </row>
    <row r="3064" spans="1:1" x14ac:dyDescent="0.2">
      <c r="A3064" s="398"/>
    </row>
    <row r="3065" spans="1:1" x14ac:dyDescent="0.2">
      <c r="A3065" s="398"/>
    </row>
    <row r="3066" spans="1:1" x14ac:dyDescent="0.2">
      <c r="A3066" s="398"/>
    </row>
    <row r="3067" spans="1:1" x14ac:dyDescent="0.2">
      <c r="A3067" s="398"/>
    </row>
    <row r="3068" spans="1:1" x14ac:dyDescent="0.2">
      <c r="A3068" s="398"/>
    </row>
    <row r="3069" spans="1:1" x14ac:dyDescent="0.2">
      <c r="A3069" s="398"/>
    </row>
    <row r="3070" spans="1:1" x14ac:dyDescent="0.2">
      <c r="A3070" s="398"/>
    </row>
    <row r="3071" spans="1:1" x14ac:dyDescent="0.2">
      <c r="A3071" s="398"/>
    </row>
    <row r="3072" spans="1:1" x14ac:dyDescent="0.2">
      <c r="A3072" s="398"/>
    </row>
    <row r="3073" spans="1:1" x14ac:dyDescent="0.2">
      <c r="A3073" s="398"/>
    </row>
    <row r="3074" spans="1:1" x14ac:dyDescent="0.2">
      <c r="A3074" s="398"/>
    </row>
    <row r="3075" spans="1:1" x14ac:dyDescent="0.2">
      <c r="A3075" s="398"/>
    </row>
    <row r="3076" spans="1:1" x14ac:dyDescent="0.2">
      <c r="A3076" s="398"/>
    </row>
    <row r="3077" spans="1:1" x14ac:dyDescent="0.2">
      <c r="A3077" s="398"/>
    </row>
    <row r="3078" spans="1:1" x14ac:dyDescent="0.2">
      <c r="A3078" s="398"/>
    </row>
    <row r="3079" spans="1:1" x14ac:dyDescent="0.2">
      <c r="A3079" s="398"/>
    </row>
    <row r="3080" spans="1:1" x14ac:dyDescent="0.2">
      <c r="A3080" s="398"/>
    </row>
    <row r="3081" spans="1:1" x14ac:dyDescent="0.2">
      <c r="A3081" s="398"/>
    </row>
    <row r="3082" spans="1:1" x14ac:dyDescent="0.2">
      <c r="A3082" s="398"/>
    </row>
    <row r="3083" spans="1:1" x14ac:dyDescent="0.2">
      <c r="A3083" s="398"/>
    </row>
    <row r="3084" spans="1:1" x14ac:dyDescent="0.2">
      <c r="A3084" s="398"/>
    </row>
    <row r="3085" spans="1:1" x14ac:dyDescent="0.2">
      <c r="A3085" s="398"/>
    </row>
    <row r="3086" spans="1:1" x14ac:dyDescent="0.2">
      <c r="A3086" s="398"/>
    </row>
    <row r="3087" spans="1:1" x14ac:dyDescent="0.2">
      <c r="A3087" s="398"/>
    </row>
    <row r="3088" spans="1:1" x14ac:dyDescent="0.2">
      <c r="A3088" s="398"/>
    </row>
    <row r="3089" spans="1:1" x14ac:dyDescent="0.2">
      <c r="A3089" s="398"/>
    </row>
    <row r="3090" spans="1:1" x14ac:dyDescent="0.2">
      <c r="A3090" s="398"/>
    </row>
    <row r="3091" spans="1:1" x14ac:dyDescent="0.2">
      <c r="A3091" s="398"/>
    </row>
    <row r="3092" spans="1:1" x14ac:dyDescent="0.2">
      <c r="A3092" s="398"/>
    </row>
    <row r="3093" spans="1:1" x14ac:dyDescent="0.2">
      <c r="A3093" s="398"/>
    </row>
    <row r="3094" spans="1:1" x14ac:dyDescent="0.2">
      <c r="A3094" s="398"/>
    </row>
    <row r="3095" spans="1:1" x14ac:dyDescent="0.2">
      <c r="A3095" s="398"/>
    </row>
    <row r="3096" spans="1:1" x14ac:dyDescent="0.2">
      <c r="A3096" s="398"/>
    </row>
    <row r="3097" spans="1:1" x14ac:dyDescent="0.2">
      <c r="A3097" s="398"/>
    </row>
    <row r="3098" spans="1:1" x14ac:dyDescent="0.2">
      <c r="A3098" s="398"/>
    </row>
    <row r="3099" spans="1:1" x14ac:dyDescent="0.2">
      <c r="A3099" s="398"/>
    </row>
    <row r="3100" spans="1:1" x14ac:dyDescent="0.2">
      <c r="A3100" s="398"/>
    </row>
    <row r="3101" spans="1:1" x14ac:dyDescent="0.2">
      <c r="A3101" s="398"/>
    </row>
    <row r="3102" spans="1:1" x14ac:dyDescent="0.2">
      <c r="A3102" s="398"/>
    </row>
    <row r="3103" spans="1:1" x14ac:dyDescent="0.2">
      <c r="A3103" s="398"/>
    </row>
    <row r="3104" spans="1:1" x14ac:dyDescent="0.2">
      <c r="A3104" s="398"/>
    </row>
    <row r="3105" spans="1:1" x14ac:dyDescent="0.2">
      <c r="A3105" s="398"/>
    </row>
    <row r="3106" spans="1:1" x14ac:dyDescent="0.2">
      <c r="A3106" s="398"/>
    </row>
    <row r="3107" spans="1:1" x14ac:dyDescent="0.2">
      <c r="A3107" s="398"/>
    </row>
    <row r="3108" spans="1:1" x14ac:dyDescent="0.2">
      <c r="A3108" s="398"/>
    </row>
    <row r="3109" spans="1:1" x14ac:dyDescent="0.2">
      <c r="A3109" s="398"/>
    </row>
    <row r="3110" spans="1:1" x14ac:dyDescent="0.2">
      <c r="A3110" s="398"/>
    </row>
    <row r="3111" spans="1:1" x14ac:dyDescent="0.2">
      <c r="A3111" s="398"/>
    </row>
    <row r="3112" spans="1:1" x14ac:dyDescent="0.2">
      <c r="A3112" s="398"/>
    </row>
    <row r="3113" spans="1:1" x14ac:dyDescent="0.2">
      <c r="A3113" s="398"/>
    </row>
    <row r="3114" spans="1:1" x14ac:dyDescent="0.2">
      <c r="A3114" s="398"/>
    </row>
    <row r="3115" spans="1:1" x14ac:dyDescent="0.2">
      <c r="A3115" s="398"/>
    </row>
    <row r="3116" spans="1:1" x14ac:dyDescent="0.2">
      <c r="A3116" s="398"/>
    </row>
    <row r="3117" spans="1:1" x14ac:dyDescent="0.2">
      <c r="A3117" s="398"/>
    </row>
    <row r="3118" spans="1:1" x14ac:dyDescent="0.2">
      <c r="A3118" s="398"/>
    </row>
    <row r="3119" spans="1:1" x14ac:dyDescent="0.2">
      <c r="A3119" s="398"/>
    </row>
    <row r="3120" spans="1:1" x14ac:dyDescent="0.2">
      <c r="A3120" s="398"/>
    </row>
    <row r="3121" spans="1:1" x14ac:dyDescent="0.2">
      <c r="A3121" s="398"/>
    </row>
    <row r="3122" spans="1:1" x14ac:dyDescent="0.2">
      <c r="A3122" s="398"/>
    </row>
    <row r="3123" spans="1:1" x14ac:dyDescent="0.2">
      <c r="A3123" s="398"/>
    </row>
    <row r="3124" spans="1:1" x14ac:dyDescent="0.2">
      <c r="A3124" s="398"/>
    </row>
    <row r="3125" spans="1:1" x14ac:dyDescent="0.2">
      <c r="A3125" s="398"/>
    </row>
    <row r="3126" spans="1:1" x14ac:dyDescent="0.2">
      <c r="A3126" s="398"/>
    </row>
    <row r="3127" spans="1:1" x14ac:dyDescent="0.2">
      <c r="A3127" s="398"/>
    </row>
    <row r="3128" spans="1:1" x14ac:dyDescent="0.2">
      <c r="A3128" s="398"/>
    </row>
    <row r="3129" spans="1:1" x14ac:dyDescent="0.2">
      <c r="A3129" s="398"/>
    </row>
    <row r="3130" spans="1:1" x14ac:dyDescent="0.2">
      <c r="A3130" s="398"/>
    </row>
    <row r="3131" spans="1:1" x14ac:dyDescent="0.2">
      <c r="A3131" s="398"/>
    </row>
    <row r="3132" spans="1:1" x14ac:dyDescent="0.2">
      <c r="A3132" s="398"/>
    </row>
    <row r="3133" spans="1:1" x14ac:dyDescent="0.2">
      <c r="A3133" s="398"/>
    </row>
    <row r="3134" spans="1:1" x14ac:dyDescent="0.2">
      <c r="A3134" s="398"/>
    </row>
    <row r="3135" spans="1:1" x14ac:dyDescent="0.2">
      <c r="A3135" s="398"/>
    </row>
    <row r="3136" spans="1:1" x14ac:dyDescent="0.2">
      <c r="A3136" s="398"/>
    </row>
    <row r="3137" spans="1:1" x14ac:dyDescent="0.2">
      <c r="A3137" s="398"/>
    </row>
    <row r="3138" spans="1:1" x14ac:dyDescent="0.2">
      <c r="A3138" s="398"/>
    </row>
    <row r="3139" spans="1:1" x14ac:dyDescent="0.2">
      <c r="A3139" s="398"/>
    </row>
    <row r="3140" spans="1:1" x14ac:dyDescent="0.2">
      <c r="A3140" s="398"/>
    </row>
    <row r="3141" spans="1:1" x14ac:dyDescent="0.2">
      <c r="A3141" s="398"/>
    </row>
    <row r="3142" spans="1:1" x14ac:dyDescent="0.2">
      <c r="A3142" s="398"/>
    </row>
    <row r="3143" spans="1:1" x14ac:dyDescent="0.2">
      <c r="A3143" s="398"/>
    </row>
    <row r="3144" spans="1:1" x14ac:dyDescent="0.2">
      <c r="A3144" s="398"/>
    </row>
    <row r="3145" spans="1:1" x14ac:dyDescent="0.2">
      <c r="A3145" s="398"/>
    </row>
    <row r="3146" spans="1:1" x14ac:dyDescent="0.2">
      <c r="A3146" s="398"/>
    </row>
    <row r="3147" spans="1:1" x14ac:dyDescent="0.2">
      <c r="A3147" s="398"/>
    </row>
    <row r="3148" spans="1:1" x14ac:dyDescent="0.2">
      <c r="A3148" s="398"/>
    </row>
    <row r="3149" spans="1:1" x14ac:dyDescent="0.2">
      <c r="A3149" s="398"/>
    </row>
    <row r="3150" spans="1:1" x14ac:dyDescent="0.2">
      <c r="A3150" s="398"/>
    </row>
    <row r="3151" spans="1:1" x14ac:dyDescent="0.2">
      <c r="A3151" s="398"/>
    </row>
    <row r="3152" spans="1:1" x14ac:dyDescent="0.2">
      <c r="A3152" s="398"/>
    </row>
    <row r="3153" spans="1:1" x14ac:dyDescent="0.2">
      <c r="A3153" s="398"/>
    </row>
    <row r="3154" spans="1:1" x14ac:dyDescent="0.2">
      <c r="A3154" s="398"/>
    </row>
    <row r="3155" spans="1:1" x14ac:dyDescent="0.2">
      <c r="A3155" s="398"/>
    </row>
    <row r="3156" spans="1:1" x14ac:dyDescent="0.2">
      <c r="A3156" s="398"/>
    </row>
    <row r="3157" spans="1:1" x14ac:dyDescent="0.2">
      <c r="A3157" s="398"/>
    </row>
    <row r="3158" spans="1:1" x14ac:dyDescent="0.2">
      <c r="A3158" s="398"/>
    </row>
    <row r="3159" spans="1:1" x14ac:dyDescent="0.2">
      <c r="A3159" s="398"/>
    </row>
    <row r="3160" spans="1:1" x14ac:dyDescent="0.2">
      <c r="A3160" s="398"/>
    </row>
    <row r="3161" spans="1:1" x14ac:dyDescent="0.2">
      <c r="A3161" s="398"/>
    </row>
    <row r="3162" spans="1:1" x14ac:dyDescent="0.2">
      <c r="A3162" s="398"/>
    </row>
    <row r="3163" spans="1:1" x14ac:dyDescent="0.2">
      <c r="A3163" s="398"/>
    </row>
    <row r="3164" spans="1:1" x14ac:dyDescent="0.2">
      <c r="A3164" s="398"/>
    </row>
    <row r="3165" spans="1:1" x14ac:dyDescent="0.2">
      <c r="A3165" s="398"/>
    </row>
    <row r="3166" spans="1:1" x14ac:dyDescent="0.2">
      <c r="A3166" s="398"/>
    </row>
    <row r="3167" spans="1:1" x14ac:dyDescent="0.2">
      <c r="A3167" s="398"/>
    </row>
    <row r="3168" spans="1:1" x14ac:dyDescent="0.2">
      <c r="A3168" s="398"/>
    </row>
    <row r="3169" spans="1:1" x14ac:dyDescent="0.2">
      <c r="A3169" s="398"/>
    </row>
    <row r="3170" spans="1:1" x14ac:dyDescent="0.2">
      <c r="A3170" s="398"/>
    </row>
    <row r="3171" spans="1:1" x14ac:dyDescent="0.2">
      <c r="A3171" s="398"/>
    </row>
    <row r="3172" spans="1:1" x14ac:dyDescent="0.2">
      <c r="A3172" s="398"/>
    </row>
    <row r="3173" spans="1:1" x14ac:dyDescent="0.2">
      <c r="A3173" s="398"/>
    </row>
    <row r="3174" spans="1:1" x14ac:dyDescent="0.2">
      <c r="A3174" s="398"/>
    </row>
    <row r="3175" spans="1:1" x14ac:dyDescent="0.2">
      <c r="A3175" s="398"/>
    </row>
    <row r="3176" spans="1:1" x14ac:dyDescent="0.2">
      <c r="A3176" s="398"/>
    </row>
    <row r="3177" spans="1:1" x14ac:dyDescent="0.2">
      <c r="A3177" s="398"/>
    </row>
    <row r="3178" spans="1:1" x14ac:dyDescent="0.2">
      <c r="A3178" s="398"/>
    </row>
    <row r="3179" spans="1:1" x14ac:dyDescent="0.2">
      <c r="A3179" s="398"/>
    </row>
    <row r="3180" spans="1:1" x14ac:dyDescent="0.2">
      <c r="A3180" s="398"/>
    </row>
    <row r="3181" spans="1:1" x14ac:dyDescent="0.2">
      <c r="A3181" s="398"/>
    </row>
    <row r="3182" spans="1:1" x14ac:dyDescent="0.2">
      <c r="A3182" s="398"/>
    </row>
    <row r="3183" spans="1:1" x14ac:dyDescent="0.2">
      <c r="A3183" s="398"/>
    </row>
    <row r="3184" spans="1:1" x14ac:dyDescent="0.2">
      <c r="A3184" s="398"/>
    </row>
    <row r="3185" spans="1:1" x14ac:dyDescent="0.2">
      <c r="A3185" s="398"/>
    </row>
    <row r="3186" spans="1:1" x14ac:dyDescent="0.2">
      <c r="A3186" s="398"/>
    </row>
    <row r="3187" spans="1:1" x14ac:dyDescent="0.2">
      <c r="A3187" s="398"/>
    </row>
    <row r="3188" spans="1:1" x14ac:dyDescent="0.2">
      <c r="A3188" s="398"/>
    </row>
    <row r="3189" spans="1:1" x14ac:dyDescent="0.2">
      <c r="A3189" s="398"/>
    </row>
    <row r="3190" spans="1:1" x14ac:dyDescent="0.2">
      <c r="A3190" s="398"/>
    </row>
    <row r="3191" spans="1:1" x14ac:dyDescent="0.2">
      <c r="A3191" s="398"/>
    </row>
    <row r="3192" spans="1:1" x14ac:dyDescent="0.2">
      <c r="A3192" s="398"/>
    </row>
    <row r="3193" spans="1:1" x14ac:dyDescent="0.2">
      <c r="A3193" s="398"/>
    </row>
    <row r="3194" spans="1:1" x14ac:dyDescent="0.2">
      <c r="A3194" s="398"/>
    </row>
    <row r="3195" spans="1:1" x14ac:dyDescent="0.2">
      <c r="A3195" s="398"/>
    </row>
    <row r="3196" spans="1:1" x14ac:dyDescent="0.2">
      <c r="A3196" s="398"/>
    </row>
    <row r="3197" spans="1:1" x14ac:dyDescent="0.2">
      <c r="A3197" s="398"/>
    </row>
    <row r="3198" spans="1:1" x14ac:dyDescent="0.2">
      <c r="A3198" s="398"/>
    </row>
    <row r="3199" spans="1:1" x14ac:dyDescent="0.2">
      <c r="A3199" s="398"/>
    </row>
    <row r="3200" spans="1:1" x14ac:dyDescent="0.2">
      <c r="A3200" s="398"/>
    </row>
    <row r="3201" spans="1:1" x14ac:dyDescent="0.2">
      <c r="A3201" s="398"/>
    </row>
    <row r="3202" spans="1:1" x14ac:dyDescent="0.2">
      <c r="A3202" s="398"/>
    </row>
    <row r="3203" spans="1:1" x14ac:dyDescent="0.2">
      <c r="A3203" s="398"/>
    </row>
    <row r="3204" spans="1:1" x14ac:dyDescent="0.2">
      <c r="A3204" s="398"/>
    </row>
    <row r="3205" spans="1:1" x14ac:dyDescent="0.2">
      <c r="A3205" s="398"/>
    </row>
    <row r="3206" spans="1:1" x14ac:dyDescent="0.2">
      <c r="A3206" s="398"/>
    </row>
    <row r="3207" spans="1:1" x14ac:dyDescent="0.2">
      <c r="A3207" s="398"/>
    </row>
    <row r="3208" spans="1:1" x14ac:dyDescent="0.2">
      <c r="A3208" s="398"/>
    </row>
    <row r="3209" spans="1:1" x14ac:dyDescent="0.2">
      <c r="A3209" s="398"/>
    </row>
    <row r="3210" spans="1:1" x14ac:dyDescent="0.2">
      <c r="A3210" s="398"/>
    </row>
    <row r="3211" spans="1:1" x14ac:dyDescent="0.2">
      <c r="A3211" s="398"/>
    </row>
    <row r="3212" spans="1:1" x14ac:dyDescent="0.2">
      <c r="A3212" s="398"/>
    </row>
    <row r="3213" spans="1:1" x14ac:dyDescent="0.2">
      <c r="A3213" s="398"/>
    </row>
    <row r="3214" spans="1:1" x14ac:dyDescent="0.2">
      <c r="A3214" s="398"/>
    </row>
    <row r="3215" spans="1:1" x14ac:dyDescent="0.2">
      <c r="A3215" s="398"/>
    </row>
    <row r="3216" spans="1:1" x14ac:dyDescent="0.2">
      <c r="A3216" s="398"/>
    </row>
    <row r="3217" spans="1:1" x14ac:dyDescent="0.2">
      <c r="A3217" s="398"/>
    </row>
    <row r="3218" spans="1:1" x14ac:dyDescent="0.2">
      <c r="A3218" s="398"/>
    </row>
    <row r="3219" spans="1:1" x14ac:dyDescent="0.2">
      <c r="A3219" s="398"/>
    </row>
    <row r="3220" spans="1:1" x14ac:dyDescent="0.2">
      <c r="A3220" s="398"/>
    </row>
    <row r="3221" spans="1:1" x14ac:dyDescent="0.2">
      <c r="A3221" s="398"/>
    </row>
    <row r="3222" spans="1:1" x14ac:dyDescent="0.2">
      <c r="A3222" s="398"/>
    </row>
    <row r="3223" spans="1:1" x14ac:dyDescent="0.2">
      <c r="A3223" s="398"/>
    </row>
    <row r="3224" spans="1:1" x14ac:dyDescent="0.2">
      <c r="A3224" s="398"/>
    </row>
    <row r="3225" spans="1:1" x14ac:dyDescent="0.2">
      <c r="A3225" s="398"/>
    </row>
    <row r="3226" spans="1:1" x14ac:dyDescent="0.2">
      <c r="A3226" s="398"/>
    </row>
    <row r="3227" spans="1:1" x14ac:dyDescent="0.2">
      <c r="A3227" s="398"/>
    </row>
    <row r="3228" spans="1:1" x14ac:dyDescent="0.2">
      <c r="A3228" s="398"/>
    </row>
    <row r="3229" spans="1:1" x14ac:dyDescent="0.2">
      <c r="A3229" s="398"/>
    </row>
    <row r="3230" spans="1:1" x14ac:dyDescent="0.2">
      <c r="A3230" s="398"/>
    </row>
    <row r="3231" spans="1:1" x14ac:dyDescent="0.2">
      <c r="A3231" s="398"/>
    </row>
    <row r="3232" spans="1:1" x14ac:dyDescent="0.2">
      <c r="A3232" s="398"/>
    </row>
    <row r="3233" spans="1:1" x14ac:dyDescent="0.2">
      <c r="A3233" s="398"/>
    </row>
    <row r="3234" spans="1:1" x14ac:dyDescent="0.2">
      <c r="A3234" s="398"/>
    </row>
    <row r="3235" spans="1:1" x14ac:dyDescent="0.2">
      <c r="A3235" s="398"/>
    </row>
    <row r="3236" spans="1:1" x14ac:dyDescent="0.2">
      <c r="A3236" s="398"/>
    </row>
    <row r="3237" spans="1:1" x14ac:dyDescent="0.2">
      <c r="A3237" s="398"/>
    </row>
    <row r="3238" spans="1:1" x14ac:dyDescent="0.2">
      <c r="A3238" s="398"/>
    </row>
    <row r="3239" spans="1:1" x14ac:dyDescent="0.2">
      <c r="A3239" s="398"/>
    </row>
    <row r="3240" spans="1:1" x14ac:dyDescent="0.2">
      <c r="A3240" s="398"/>
    </row>
    <row r="3241" spans="1:1" x14ac:dyDescent="0.2">
      <c r="A3241" s="398"/>
    </row>
    <row r="3242" spans="1:1" x14ac:dyDescent="0.2">
      <c r="A3242" s="398"/>
    </row>
    <row r="3243" spans="1:1" x14ac:dyDescent="0.2">
      <c r="A3243" s="398"/>
    </row>
    <row r="3244" spans="1:1" x14ac:dyDescent="0.2">
      <c r="A3244" s="398"/>
    </row>
    <row r="3245" spans="1:1" x14ac:dyDescent="0.2">
      <c r="A3245" s="398"/>
    </row>
    <row r="3246" spans="1:1" x14ac:dyDescent="0.2">
      <c r="A3246" s="398"/>
    </row>
    <row r="3247" spans="1:1" x14ac:dyDescent="0.2">
      <c r="A3247" s="398"/>
    </row>
    <row r="3248" spans="1:1" x14ac:dyDescent="0.2">
      <c r="A3248" s="398"/>
    </row>
    <row r="3249" spans="1:1" x14ac:dyDescent="0.2">
      <c r="A3249" s="398"/>
    </row>
    <row r="3250" spans="1:1" x14ac:dyDescent="0.2">
      <c r="A3250" s="398"/>
    </row>
    <row r="3251" spans="1:1" x14ac:dyDescent="0.2">
      <c r="A3251" s="398"/>
    </row>
    <row r="3252" spans="1:1" x14ac:dyDescent="0.2">
      <c r="A3252" s="398"/>
    </row>
    <row r="3253" spans="1:1" x14ac:dyDescent="0.2">
      <c r="A3253" s="398"/>
    </row>
    <row r="3254" spans="1:1" x14ac:dyDescent="0.2">
      <c r="A3254" s="398"/>
    </row>
    <row r="3255" spans="1:1" x14ac:dyDescent="0.2">
      <c r="A3255" s="398"/>
    </row>
    <row r="3256" spans="1:1" x14ac:dyDescent="0.2">
      <c r="A3256" s="398"/>
    </row>
    <row r="3257" spans="1:1" x14ac:dyDescent="0.2">
      <c r="A3257" s="398"/>
    </row>
    <row r="3258" spans="1:1" x14ac:dyDescent="0.2">
      <c r="A3258" s="398"/>
    </row>
    <row r="3259" spans="1:1" x14ac:dyDescent="0.2">
      <c r="A3259" s="398"/>
    </row>
    <row r="3260" spans="1:1" x14ac:dyDescent="0.2">
      <c r="A3260" s="398"/>
    </row>
    <row r="3261" spans="1:1" x14ac:dyDescent="0.2">
      <c r="A3261" s="398"/>
    </row>
    <row r="3262" spans="1:1" x14ac:dyDescent="0.2">
      <c r="A3262" s="398"/>
    </row>
    <row r="3263" spans="1:1" x14ac:dyDescent="0.2">
      <c r="A3263" s="398"/>
    </row>
    <row r="3264" spans="1:1" x14ac:dyDescent="0.2">
      <c r="A3264" s="398"/>
    </row>
    <row r="3265" spans="1:1" x14ac:dyDescent="0.2">
      <c r="A3265" s="398"/>
    </row>
    <row r="3266" spans="1:1" x14ac:dyDescent="0.2">
      <c r="A3266" s="398"/>
    </row>
    <row r="3267" spans="1:1" x14ac:dyDescent="0.2">
      <c r="A3267" s="398"/>
    </row>
    <row r="3268" spans="1:1" x14ac:dyDescent="0.2">
      <c r="A3268" s="398"/>
    </row>
    <row r="3269" spans="1:1" x14ac:dyDescent="0.2">
      <c r="A3269" s="398"/>
    </row>
    <row r="3270" spans="1:1" x14ac:dyDescent="0.2">
      <c r="A3270" s="398"/>
    </row>
    <row r="3271" spans="1:1" x14ac:dyDescent="0.2">
      <c r="A3271" s="398"/>
    </row>
    <row r="3272" spans="1:1" x14ac:dyDescent="0.2">
      <c r="A3272" s="398"/>
    </row>
    <row r="3273" spans="1:1" x14ac:dyDescent="0.2">
      <c r="A3273" s="398"/>
    </row>
    <row r="3274" spans="1:1" x14ac:dyDescent="0.2">
      <c r="A3274" s="398"/>
    </row>
    <row r="3275" spans="1:1" x14ac:dyDescent="0.2">
      <c r="A3275" s="398"/>
    </row>
    <row r="3276" spans="1:1" x14ac:dyDescent="0.2">
      <c r="A3276" s="398"/>
    </row>
    <row r="3277" spans="1:1" x14ac:dyDescent="0.2">
      <c r="A3277" s="398"/>
    </row>
    <row r="3278" spans="1:1" x14ac:dyDescent="0.2">
      <c r="A3278" s="398"/>
    </row>
    <row r="3279" spans="1:1" x14ac:dyDescent="0.2">
      <c r="A3279" s="398"/>
    </row>
    <row r="3280" spans="1:1" x14ac:dyDescent="0.2">
      <c r="A3280" s="398"/>
    </row>
    <row r="3281" spans="1:1" x14ac:dyDescent="0.2">
      <c r="A3281" s="398"/>
    </row>
    <row r="3282" spans="1:1" x14ac:dyDescent="0.2">
      <c r="A3282" s="398"/>
    </row>
    <row r="3283" spans="1:1" x14ac:dyDescent="0.2">
      <c r="A3283" s="398"/>
    </row>
    <row r="3284" spans="1:1" x14ac:dyDescent="0.2">
      <c r="A3284" s="398"/>
    </row>
    <row r="3285" spans="1:1" x14ac:dyDescent="0.2">
      <c r="A3285" s="398"/>
    </row>
    <row r="3286" spans="1:1" x14ac:dyDescent="0.2">
      <c r="A3286" s="398"/>
    </row>
    <row r="3287" spans="1:1" x14ac:dyDescent="0.2">
      <c r="A3287" s="398"/>
    </row>
    <row r="3288" spans="1:1" x14ac:dyDescent="0.2">
      <c r="A3288" s="398"/>
    </row>
    <row r="3289" spans="1:1" x14ac:dyDescent="0.2">
      <c r="A3289" s="398"/>
    </row>
    <row r="3290" spans="1:1" x14ac:dyDescent="0.2">
      <c r="A3290" s="398"/>
    </row>
    <row r="3291" spans="1:1" x14ac:dyDescent="0.2">
      <c r="A3291" s="398"/>
    </row>
    <row r="3292" spans="1:1" x14ac:dyDescent="0.2">
      <c r="A3292" s="398"/>
    </row>
    <row r="3293" spans="1:1" x14ac:dyDescent="0.2">
      <c r="A3293" s="398"/>
    </row>
    <row r="3294" spans="1:1" x14ac:dyDescent="0.2">
      <c r="A3294" s="398"/>
    </row>
    <row r="3295" spans="1:1" x14ac:dyDescent="0.2">
      <c r="A3295" s="398"/>
    </row>
    <row r="3296" spans="1:1" x14ac:dyDescent="0.2">
      <c r="A3296" s="398"/>
    </row>
    <row r="3297" spans="1:1" x14ac:dyDescent="0.2">
      <c r="A3297" s="398"/>
    </row>
    <row r="3298" spans="1:1" x14ac:dyDescent="0.2">
      <c r="A3298" s="398"/>
    </row>
    <row r="3299" spans="1:1" x14ac:dyDescent="0.2">
      <c r="A3299" s="398"/>
    </row>
    <row r="3300" spans="1:1" x14ac:dyDescent="0.2">
      <c r="A3300" s="398"/>
    </row>
    <row r="3301" spans="1:1" x14ac:dyDescent="0.2">
      <c r="A3301" s="398"/>
    </row>
    <row r="3302" spans="1:1" x14ac:dyDescent="0.2">
      <c r="A3302" s="398"/>
    </row>
    <row r="3303" spans="1:1" x14ac:dyDescent="0.2">
      <c r="A3303" s="398"/>
    </row>
    <row r="3304" spans="1:1" x14ac:dyDescent="0.2">
      <c r="A3304" s="398"/>
    </row>
    <row r="3305" spans="1:1" x14ac:dyDescent="0.2">
      <c r="A3305" s="398"/>
    </row>
    <row r="3306" spans="1:1" x14ac:dyDescent="0.2">
      <c r="A3306" s="398"/>
    </row>
    <row r="3307" spans="1:1" x14ac:dyDescent="0.2">
      <c r="A3307" s="398"/>
    </row>
    <row r="3308" spans="1:1" x14ac:dyDescent="0.2">
      <c r="A3308" s="398"/>
    </row>
    <row r="3309" spans="1:1" x14ac:dyDescent="0.2">
      <c r="A3309" s="398"/>
    </row>
    <row r="3310" spans="1:1" x14ac:dyDescent="0.2">
      <c r="A3310" s="398"/>
    </row>
    <row r="3311" spans="1:1" x14ac:dyDescent="0.2">
      <c r="A3311" s="398"/>
    </row>
    <row r="3312" spans="1:1" x14ac:dyDescent="0.2">
      <c r="A3312" s="398"/>
    </row>
    <row r="3313" spans="1:1" x14ac:dyDescent="0.2">
      <c r="A3313" s="398"/>
    </row>
    <row r="3314" spans="1:1" x14ac:dyDescent="0.2">
      <c r="A3314" s="398"/>
    </row>
    <row r="3315" spans="1:1" x14ac:dyDescent="0.2">
      <c r="A3315" s="398"/>
    </row>
    <row r="3316" spans="1:1" x14ac:dyDescent="0.2">
      <c r="A3316" s="398"/>
    </row>
    <row r="3317" spans="1:1" x14ac:dyDescent="0.2">
      <c r="A3317" s="398"/>
    </row>
    <row r="3318" spans="1:1" x14ac:dyDescent="0.2">
      <c r="A3318" s="398"/>
    </row>
    <row r="3319" spans="1:1" x14ac:dyDescent="0.2">
      <c r="A3319" s="398"/>
    </row>
    <row r="3320" spans="1:1" x14ac:dyDescent="0.2">
      <c r="A3320" s="398"/>
    </row>
    <row r="3321" spans="1:1" x14ac:dyDescent="0.2">
      <c r="A3321" s="398"/>
    </row>
    <row r="3322" spans="1:1" x14ac:dyDescent="0.2">
      <c r="A3322" s="398"/>
    </row>
    <row r="3323" spans="1:1" x14ac:dyDescent="0.2">
      <c r="A3323" s="398"/>
    </row>
    <row r="3324" spans="1:1" x14ac:dyDescent="0.2">
      <c r="A3324" s="398"/>
    </row>
    <row r="3325" spans="1:1" x14ac:dyDescent="0.2">
      <c r="A3325" s="398"/>
    </row>
    <row r="3326" spans="1:1" x14ac:dyDescent="0.2">
      <c r="A3326" s="398"/>
    </row>
    <row r="3327" spans="1:1" x14ac:dyDescent="0.2">
      <c r="A3327" s="398"/>
    </row>
    <row r="3328" spans="1:1" x14ac:dyDescent="0.2">
      <c r="A3328" s="398"/>
    </row>
    <row r="3329" spans="1:1" x14ac:dyDescent="0.2">
      <c r="A3329" s="398"/>
    </row>
    <row r="3330" spans="1:1" x14ac:dyDescent="0.2">
      <c r="A3330" s="398"/>
    </row>
    <row r="3331" spans="1:1" x14ac:dyDescent="0.2">
      <c r="A3331" s="398"/>
    </row>
    <row r="3332" spans="1:1" x14ac:dyDescent="0.2">
      <c r="A3332" s="398"/>
    </row>
    <row r="3333" spans="1:1" x14ac:dyDescent="0.2">
      <c r="A3333" s="398"/>
    </row>
    <row r="3334" spans="1:1" x14ac:dyDescent="0.2">
      <c r="A3334" s="398"/>
    </row>
    <row r="3335" spans="1:1" x14ac:dyDescent="0.2">
      <c r="A3335" s="398"/>
    </row>
    <row r="3336" spans="1:1" x14ac:dyDescent="0.2">
      <c r="A3336" s="398"/>
    </row>
    <row r="3337" spans="1:1" x14ac:dyDescent="0.2">
      <c r="A3337" s="398"/>
    </row>
    <row r="3338" spans="1:1" x14ac:dyDescent="0.2">
      <c r="A3338" s="398"/>
    </row>
    <row r="3339" spans="1:1" x14ac:dyDescent="0.2">
      <c r="A3339" s="398"/>
    </row>
    <row r="3340" spans="1:1" x14ac:dyDescent="0.2">
      <c r="A3340" s="398"/>
    </row>
    <row r="3341" spans="1:1" x14ac:dyDescent="0.2">
      <c r="A3341" s="398"/>
    </row>
    <row r="3342" spans="1:1" x14ac:dyDescent="0.2">
      <c r="A3342" s="398"/>
    </row>
    <row r="3343" spans="1:1" x14ac:dyDescent="0.2">
      <c r="A3343" s="398"/>
    </row>
    <row r="3344" spans="1:1" x14ac:dyDescent="0.2">
      <c r="A3344" s="398"/>
    </row>
    <row r="3345" spans="1:1" x14ac:dyDescent="0.2">
      <c r="A3345" s="398"/>
    </row>
    <row r="3346" spans="1:1" x14ac:dyDescent="0.2">
      <c r="A3346" s="398"/>
    </row>
    <row r="3347" spans="1:1" x14ac:dyDescent="0.2">
      <c r="A3347" s="398"/>
    </row>
    <row r="3348" spans="1:1" x14ac:dyDescent="0.2">
      <c r="A3348" s="398"/>
    </row>
    <row r="3349" spans="1:1" x14ac:dyDescent="0.2">
      <c r="A3349" s="398"/>
    </row>
    <row r="3350" spans="1:1" x14ac:dyDescent="0.2">
      <c r="A3350" s="398"/>
    </row>
    <row r="3351" spans="1:1" x14ac:dyDescent="0.2">
      <c r="A3351" s="398"/>
    </row>
    <row r="3352" spans="1:1" x14ac:dyDescent="0.2">
      <c r="A3352" s="398"/>
    </row>
    <row r="3353" spans="1:1" x14ac:dyDescent="0.2">
      <c r="A3353" s="398"/>
    </row>
    <row r="3354" spans="1:1" x14ac:dyDescent="0.2">
      <c r="A3354" s="398"/>
    </row>
    <row r="3355" spans="1:1" x14ac:dyDescent="0.2">
      <c r="A3355" s="398"/>
    </row>
    <row r="3356" spans="1:1" x14ac:dyDescent="0.2">
      <c r="A3356" s="398"/>
    </row>
    <row r="3357" spans="1:1" x14ac:dyDescent="0.2">
      <c r="A3357" s="398"/>
    </row>
    <row r="3358" spans="1:1" x14ac:dyDescent="0.2">
      <c r="A3358" s="398"/>
    </row>
    <row r="3359" spans="1:1" x14ac:dyDescent="0.2">
      <c r="A3359" s="398"/>
    </row>
    <row r="3360" spans="1:1" x14ac:dyDescent="0.2">
      <c r="A3360" s="398"/>
    </row>
    <row r="3361" spans="1:1" x14ac:dyDescent="0.2">
      <c r="A3361" s="398"/>
    </row>
    <row r="3362" spans="1:1" x14ac:dyDescent="0.2">
      <c r="A3362" s="398"/>
    </row>
    <row r="3363" spans="1:1" x14ac:dyDescent="0.2">
      <c r="A3363" s="398"/>
    </row>
    <row r="3364" spans="1:1" x14ac:dyDescent="0.2">
      <c r="A3364" s="398"/>
    </row>
    <row r="3365" spans="1:1" x14ac:dyDescent="0.2">
      <c r="A3365" s="398"/>
    </row>
    <row r="3366" spans="1:1" x14ac:dyDescent="0.2">
      <c r="A3366" s="398"/>
    </row>
    <row r="3367" spans="1:1" x14ac:dyDescent="0.2">
      <c r="A3367" s="398"/>
    </row>
    <row r="3368" spans="1:1" x14ac:dyDescent="0.2">
      <c r="A3368" s="398"/>
    </row>
    <row r="3369" spans="1:1" x14ac:dyDescent="0.2">
      <c r="A3369" s="398"/>
    </row>
    <row r="3370" spans="1:1" x14ac:dyDescent="0.2">
      <c r="A3370" s="398"/>
    </row>
    <row r="3371" spans="1:1" x14ac:dyDescent="0.2">
      <c r="A3371" s="398"/>
    </row>
    <row r="3372" spans="1:1" x14ac:dyDescent="0.2">
      <c r="A3372" s="398"/>
    </row>
    <row r="3373" spans="1:1" x14ac:dyDescent="0.2">
      <c r="A3373" s="398"/>
    </row>
    <row r="3374" spans="1:1" x14ac:dyDescent="0.2">
      <c r="A3374" s="398"/>
    </row>
    <row r="3375" spans="1:1" x14ac:dyDescent="0.2">
      <c r="A3375" s="398"/>
    </row>
    <row r="3376" spans="1:1" x14ac:dyDescent="0.2">
      <c r="A3376" s="398"/>
    </row>
    <row r="3377" spans="1:1" x14ac:dyDescent="0.2">
      <c r="A3377" s="398"/>
    </row>
    <row r="3378" spans="1:1" x14ac:dyDescent="0.2">
      <c r="A3378" s="398"/>
    </row>
    <row r="3379" spans="1:1" x14ac:dyDescent="0.2">
      <c r="A3379" s="398"/>
    </row>
    <row r="3380" spans="1:1" x14ac:dyDescent="0.2">
      <c r="A3380" s="398"/>
    </row>
    <row r="3381" spans="1:1" x14ac:dyDescent="0.2">
      <c r="A3381" s="398"/>
    </row>
    <row r="3382" spans="1:1" x14ac:dyDescent="0.2">
      <c r="A3382" s="398"/>
    </row>
    <row r="3383" spans="1:1" x14ac:dyDescent="0.2">
      <c r="A3383" s="398"/>
    </row>
    <row r="3384" spans="1:1" x14ac:dyDescent="0.2">
      <c r="A3384" s="398"/>
    </row>
    <row r="3385" spans="1:1" x14ac:dyDescent="0.2">
      <c r="A3385" s="398"/>
    </row>
    <row r="3386" spans="1:1" x14ac:dyDescent="0.2">
      <c r="A3386" s="398"/>
    </row>
    <row r="3387" spans="1:1" x14ac:dyDescent="0.2">
      <c r="A3387" s="398"/>
    </row>
    <row r="3388" spans="1:1" x14ac:dyDescent="0.2">
      <c r="A3388" s="398"/>
    </row>
    <row r="3389" spans="1:1" x14ac:dyDescent="0.2">
      <c r="A3389" s="398"/>
    </row>
    <row r="3390" spans="1:1" x14ac:dyDescent="0.2">
      <c r="A3390" s="398"/>
    </row>
    <row r="3391" spans="1:1" x14ac:dyDescent="0.2">
      <c r="A3391" s="398"/>
    </row>
    <row r="3392" spans="1:1" x14ac:dyDescent="0.2">
      <c r="A3392" s="398"/>
    </row>
    <row r="3393" spans="1:1" x14ac:dyDescent="0.2">
      <c r="A3393" s="398"/>
    </row>
    <row r="3394" spans="1:1" x14ac:dyDescent="0.2">
      <c r="A3394" s="398"/>
    </row>
    <row r="3395" spans="1:1" x14ac:dyDescent="0.2">
      <c r="A3395" s="398"/>
    </row>
    <row r="3396" spans="1:1" x14ac:dyDescent="0.2">
      <c r="A3396" s="398"/>
    </row>
    <row r="3397" spans="1:1" x14ac:dyDescent="0.2">
      <c r="A3397" s="398"/>
    </row>
    <row r="3398" spans="1:1" x14ac:dyDescent="0.2">
      <c r="A3398" s="398"/>
    </row>
    <row r="3399" spans="1:1" x14ac:dyDescent="0.2">
      <c r="A3399" s="398"/>
    </row>
    <row r="3400" spans="1:1" x14ac:dyDescent="0.2">
      <c r="A3400" s="398"/>
    </row>
    <row r="3401" spans="1:1" x14ac:dyDescent="0.2">
      <c r="A3401" s="398"/>
    </row>
    <row r="3402" spans="1:1" x14ac:dyDescent="0.2">
      <c r="A3402" s="398"/>
    </row>
    <row r="3403" spans="1:1" x14ac:dyDescent="0.2">
      <c r="A3403" s="398"/>
    </row>
    <row r="3404" spans="1:1" x14ac:dyDescent="0.2">
      <c r="A3404" s="398"/>
    </row>
    <row r="3405" spans="1:1" x14ac:dyDescent="0.2">
      <c r="A3405" s="398"/>
    </row>
    <row r="3406" spans="1:1" x14ac:dyDescent="0.2">
      <c r="A3406" s="398"/>
    </row>
    <row r="3407" spans="1:1" x14ac:dyDescent="0.2">
      <c r="A3407" s="398"/>
    </row>
    <row r="3408" spans="1:1" x14ac:dyDescent="0.2">
      <c r="A3408" s="398"/>
    </row>
    <row r="3409" spans="1:1" x14ac:dyDescent="0.2">
      <c r="A3409" s="398"/>
    </row>
    <row r="3410" spans="1:1" x14ac:dyDescent="0.2">
      <c r="A3410" s="398"/>
    </row>
    <row r="3411" spans="1:1" x14ac:dyDescent="0.2">
      <c r="A3411" s="398"/>
    </row>
    <row r="3412" spans="1:1" x14ac:dyDescent="0.2">
      <c r="A3412" s="398"/>
    </row>
    <row r="3413" spans="1:1" x14ac:dyDescent="0.2">
      <c r="A3413" s="398"/>
    </row>
    <row r="3414" spans="1:1" x14ac:dyDescent="0.2">
      <c r="A3414" s="398"/>
    </row>
    <row r="3415" spans="1:1" x14ac:dyDescent="0.2">
      <c r="A3415" s="398"/>
    </row>
    <row r="3416" spans="1:1" x14ac:dyDescent="0.2">
      <c r="A3416" s="398"/>
    </row>
    <row r="3417" spans="1:1" x14ac:dyDescent="0.2">
      <c r="A3417" s="398"/>
    </row>
    <row r="3418" spans="1:1" x14ac:dyDescent="0.2">
      <c r="A3418" s="398"/>
    </row>
    <row r="3419" spans="1:1" x14ac:dyDescent="0.2">
      <c r="A3419" s="398"/>
    </row>
    <row r="3420" spans="1:1" x14ac:dyDescent="0.2">
      <c r="A3420" s="398"/>
    </row>
    <row r="3421" spans="1:1" x14ac:dyDescent="0.2">
      <c r="A3421" s="398"/>
    </row>
    <row r="3422" spans="1:1" x14ac:dyDescent="0.2">
      <c r="A3422" s="398"/>
    </row>
    <row r="3423" spans="1:1" x14ac:dyDescent="0.2">
      <c r="A3423" s="398"/>
    </row>
    <row r="3424" spans="1:1" x14ac:dyDescent="0.2">
      <c r="A3424" s="398"/>
    </row>
    <row r="3425" spans="1:1" x14ac:dyDescent="0.2">
      <c r="A3425" s="398"/>
    </row>
    <row r="3426" spans="1:1" x14ac:dyDescent="0.2">
      <c r="A3426" s="398"/>
    </row>
    <row r="3427" spans="1:1" x14ac:dyDescent="0.2">
      <c r="A3427" s="398"/>
    </row>
    <row r="3428" spans="1:1" x14ac:dyDescent="0.2">
      <c r="A3428" s="398"/>
    </row>
    <row r="3429" spans="1:1" x14ac:dyDescent="0.2">
      <c r="A3429" s="398"/>
    </row>
    <row r="3430" spans="1:1" x14ac:dyDescent="0.2">
      <c r="A3430" s="398"/>
    </row>
    <row r="3431" spans="1:1" x14ac:dyDescent="0.2">
      <c r="A3431" s="398"/>
    </row>
    <row r="3432" spans="1:1" x14ac:dyDescent="0.2">
      <c r="A3432" s="398"/>
    </row>
    <row r="3433" spans="1:1" x14ac:dyDescent="0.2">
      <c r="A3433" s="398"/>
    </row>
    <row r="3434" spans="1:1" x14ac:dyDescent="0.2">
      <c r="A3434" s="398"/>
    </row>
    <row r="3435" spans="1:1" x14ac:dyDescent="0.2">
      <c r="A3435" s="398"/>
    </row>
    <row r="3436" spans="1:1" x14ac:dyDescent="0.2">
      <c r="A3436" s="398"/>
    </row>
    <row r="3437" spans="1:1" x14ac:dyDescent="0.2">
      <c r="A3437" s="398"/>
    </row>
    <row r="3438" spans="1:1" x14ac:dyDescent="0.2">
      <c r="A3438" s="398"/>
    </row>
    <row r="3439" spans="1:1" x14ac:dyDescent="0.2">
      <c r="A3439" s="398"/>
    </row>
    <row r="3440" spans="1:1" x14ac:dyDescent="0.2">
      <c r="A3440" s="398"/>
    </row>
    <row r="3441" spans="1:1" x14ac:dyDescent="0.2">
      <c r="A3441" s="398"/>
    </row>
    <row r="3442" spans="1:1" x14ac:dyDescent="0.2">
      <c r="A3442" s="398"/>
    </row>
    <row r="3443" spans="1:1" x14ac:dyDescent="0.2">
      <c r="A3443" s="398"/>
    </row>
    <row r="3444" spans="1:1" x14ac:dyDescent="0.2">
      <c r="A3444" s="398"/>
    </row>
    <row r="3445" spans="1:1" x14ac:dyDescent="0.2">
      <c r="A3445" s="398"/>
    </row>
    <row r="3446" spans="1:1" x14ac:dyDescent="0.2">
      <c r="A3446" s="398"/>
    </row>
    <row r="3447" spans="1:1" x14ac:dyDescent="0.2">
      <c r="A3447" s="398"/>
    </row>
    <row r="3448" spans="1:1" x14ac:dyDescent="0.2">
      <c r="A3448" s="398"/>
    </row>
    <row r="3449" spans="1:1" x14ac:dyDescent="0.2">
      <c r="A3449" s="398"/>
    </row>
    <row r="3450" spans="1:1" x14ac:dyDescent="0.2">
      <c r="A3450" s="398"/>
    </row>
    <row r="3451" spans="1:1" x14ac:dyDescent="0.2">
      <c r="A3451" s="398"/>
    </row>
    <row r="3452" spans="1:1" x14ac:dyDescent="0.2">
      <c r="A3452" s="398"/>
    </row>
    <row r="3453" spans="1:1" x14ac:dyDescent="0.2">
      <c r="A3453" s="398"/>
    </row>
    <row r="3454" spans="1:1" x14ac:dyDescent="0.2">
      <c r="A3454" s="398"/>
    </row>
    <row r="3455" spans="1:1" x14ac:dyDescent="0.2">
      <c r="A3455" s="398"/>
    </row>
    <row r="3456" spans="1:1" x14ac:dyDescent="0.2">
      <c r="A3456" s="398"/>
    </row>
    <row r="3457" spans="1:1" x14ac:dyDescent="0.2">
      <c r="A3457" s="398"/>
    </row>
    <row r="3458" spans="1:1" x14ac:dyDescent="0.2">
      <c r="A3458" s="398"/>
    </row>
    <row r="3459" spans="1:1" x14ac:dyDescent="0.2">
      <c r="A3459" s="398"/>
    </row>
    <row r="3460" spans="1:1" x14ac:dyDescent="0.2">
      <c r="A3460" s="398"/>
    </row>
    <row r="3461" spans="1:1" x14ac:dyDescent="0.2">
      <c r="A3461" s="398"/>
    </row>
    <row r="3462" spans="1:1" x14ac:dyDescent="0.2">
      <c r="A3462" s="398"/>
    </row>
    <row r="3463" spans="1:1" x14ac:dyDescent="0.2">
      <c r="A3463" s="398"/>
    </row>
    <row r="3464" spans="1:1" x14ac:dyDescent="0.2">
      <c r="A3464" s="398"/>
    </row>
    <row r="3465" spans="1:1" x14ac:dyDescent="0.2">
      <c r="A3465" s="398"/>
    </row>
    <row r="3466" spans="1:1" x14ac:dyDescent="0.2">
      <c r="A3466" s="398"/>
    </row>
    <row r="3467" spans="1:1" x14ac:dyDescent="0.2">
      <c r="A3467" s="398"/>
    </row>
    <row r="3468" spans="1:1" x14ac:dyDescent="0.2">
      <c r="A3468" s="398"/>
    </row>
    <row r="3469" spans="1:1" x14ac:dyDescent="0.2">
      <c r="A3469" s="398"/>
    </row>
    <row r="3470" spans="1:1" x14ac:dyDescent="0.2">
      <c r="A3470" s="398"/>
    </row>
    <row r="3471" spans="1:1" x14ac:dyDescent="0.2">
      <c r="A3471" s="398"/>
    </row>
    <row r="3472" spans="1:1" x14ac:dyDescent="0.2">
      <c r="A3472" s="398"/>
    </row>
    <row r="3473" spans="1:1" x14ac:dyDescent="0.2">
      <c r="A3473" s="398"/>
    </row>
    <row r="3474" spans="1:1" x14ac:dyDescent="0.2">
      <c r="A3474" s="398"/>
    </row>
    <row r="3475" spans="1:1" x14ac:dyDescent="0.2">
      <c r="A3475" s="398"/>
    </row>
    <row r="3476" spans="1:1" x14ac:dyDescent="0.2">
      <c r="A3476" s="398"/>
    </row>
    <row r="3477" spans="1:1" x14ac:dyDescent="0.2">
      <c r="A3477" s="398"/>
    </row>
    <row r="3478" spans="1:1" x14ac:dyDescent="0.2">
      <c r="A3478" s="398"/>
    </row>
    <row r="3479" spans="1:1" x14ac:dyDescent="0.2">
      <c r="A3479" s="398"/>
    </row>
    <row r="3480" spans="1:1" x14ac:dyDescent="0.2">
      <c r="A3480" s="398"/>
    </row>
    <row r="3481" spans="1:1" x14ac:dyDescent="0.2">
      <c r="A3481" s="398"/>
    </row>
    <row r="3482" spans="1:1" x14ac:dyDescent="0.2">
      <c r="A3482" s="398"/>
    </row>
    <row r="3483" spans="1:1" x14ac:dyDescent="0.2">
      <c r="A3483" s="398"/>
    </row>
    <row r="3484" spans="1:1" x14ac:dyDescent="0.2">
      <c r="A3484" s="398"/>
    </row>
    <row r="3485" spans="1:1" x14ac:dyDescent="0.2">
      <c r="A3485" s="398"/>
    </row>
    <row r="3486" spans="1:1" x14ac:dyDescent="0.2">
      <c r="A3486" s="398"/>
    </row>
    <row r="3487" spans="1:1" x14ac:dyDescent="0.2">
      <c r="A3487" s="398"/>
    </row>
    <row r="3488" spans="1:1" x14ac:dyDescent="0.2">
      <c r="A3488" s="398"/>
    </row>
    <row r="3489" spans="1:1" x14ac:dyDescent="0.2">
      <c r="A3489" s="398"/>
    </row>
    <row r="3490" spans="1:1" x14ac:dyDescent="0.2">
      <c r="A3490" s="398"/>
    </row>
    <row r="3491" spans="1:1" x14ac:dyDescent="0.2">
      <c r="A3491" s="398"/>
    </row>
    <row r="3492" spans="1:1" x14ac:dyDescent="0.2">
      <c r="A3492" s="398"/>
    </row>
    <row r="3493" spans="1:1" x14ac:dyDescent="0.2">
      <c r="A3493" s="398"/>
    </row>
    <row r="3494" spans="1:1" x14ac:dyDescent="0.2">
      <c r="A3494" s="398"/>
    </row>
    <row r="3495" spans="1:1" x14ac:dyDescent="0.2">
      <c r="A3495" s="398"/>
    </row>
    <row r="3496" spans="1:1" x14ac:dyDescent="0.2">
      <c r="A3496" s="398"/>
    </row>
    <row r="3497" spans="1:1" x14ac:dyDescent="0.2">
      <c r="A3497" s="398"/>
    </row>
    <row r="3498" spans="1:1" x14ac:dyDescent="0.2">
      <c r="A3498" s="398"/>
    </row>
    <row r="3499" spans="1:1" x14ac:dyDescent="0.2">
      <c r="A3499" s="398"/>
    </row>
    <row r="3500" spans="1:1" x14ac:dyDescent="0.2">
      <c r="A3500" s="398"/>
    </row>
    <row r="3501" spans="1:1" x14ac:dyDescent="0.2">
      <c r="A3501" s="398"/>
    </row>
    <row r="3502" spans="1:1" x14ac:dyDescent="0.2">
      <c r="A3502" s="398"/>
    </row>
    <row r="3503" spans="1:1" x14ac:dyDescent="0.2">
      <c r="A3503" s="398"/>
    </row>
    <row r="3504" spans="1:1" x14ac:dyDescent="0.2">
      <c r="A3504" s="398"/>
    </row>
    <row r="3505" spans="1:1" x14ac:dyDescent="0.2">
      <c r="A3505" s="398"/>
    </row>
    <row r="3506" spans="1:1" x14ac:dyDescent="0.2">
      <c r="A3506" s="398"/>
    </row>
    <row r="3507" spans="1:1" x14ac:dyDescent="0.2">
      <c r="A3507" s="398"/>
    </row>
    <row r="3508" spans="1:1" x14ac:dyDescent="0.2">
      <c r="A3508" s="398"/>
    </row>
    <row r="3509" spans="1:1" x14ac:dyDescent="0.2">
      <c r="A3509" s="398"/>
    </row>
    <row r="3510" spans="1:1" x14ac:dyDescent="0.2">
      <c r="A3510" s="398"/>
    </row>
    <row r="3511" spans="1:1" x14ac:dyDescent="0.2">
      <c r="A3511" s="398"/>
    </row>
    <row r="3512" spans="1:1" x14ac:dyDescent="0.2">
      <c r="A3512" s="398"/>
    </row>
    <row r="3513" spans="1:1" x14ac:dyDescent="0.2">
      <c r="A3513" s="398"/>
    </row>
    <row r="3514" spans="1:1" x14ac:dyDescent="0.2">
      <c r="A3514" s="398"/>
    </row>
    <row r="3515" spans="1:1" x14ac:dyDescent="0.2">
      <c r="A3515" s="398"/>
    </row>
    <row r="3516" spans="1:1" x14ac:dyDescent="0.2">
      <c r="A3516" s="398"/>
    </row>
    <row r="3517" spans="1:1" x14ac:dyDescent="0.2">
      <c r="A3517" s="398"/>
    </row>
    <row r="3518" spans="1:1" x14ac:dyDescent="0.2">
      <c r="A3518" s="398"/>
    </row>
    <row r="3519" spans="1:1" x14ac:dyDescent="0.2">
      <c r="A3519" s="398"/>
    </row>
    <row r="3520" spans="1:1" x14ac:dyDescent="0.2">
      <c r="A3520" s="398"/>
    </row>
    <row r="3521" spans="1:1" x14ac:dyDescent="0.2">
      <c r="A3521" s="398"/>
    </row>
    <row r="3522" spans="1:1" x14ac:dyDescent="0.2">
      <c r="A3522" s="398"/>
    </row>
    <row r="3523" spans="1:1" x14ac:dyDescent="0.2">
      <c r="A3523" s="398"/>
    </row>
    <row r="3524" spans="1:1" x14ac:dyDescent="0.2">
      <c r="A3524" s="398"/>
    </row>
    <row r="3525" spans="1:1" x14ac:dyDescent="0.2">
      <c r="A3525" s="398"/>
    </row>
    <row r="3526" spans="1:1" x14ac:dyDescent="0.2">
      <c r="A3526" s="398"/>
    </row>
    <row r="3527" spans="1:1" x14ac:dyDescent="0.2">
      <c r="A3527" s="398"/>
    </row>
    <row r="3528" spans="1:1" x14ac:dyDescent="0.2">
      <c r="A3528" s="398"/>
    </row>
    <row r="3529" spans="1:1" x14ac:dyDescent="0.2">
      <c r="A3529" s="398"/>
    </row>
    <row r="3530" spans="1:1" x14ac:dyDescent="0.2">
      <c r="A3530" s="398"/>
    </row>
    <row r="3531" spans="1:1" x14ac:dyDescent="0.2">
      <c r="A3531" s="398"/>
    </row>
    <row r="3532" spans="1:1" x14ac:dyDescent="0.2">
      <c r="A3532" s="398"/>
    </row>
    <row r="3533" spans="1:1" x14ac:dyDescent="0.2">
      <c r="A3533" s="398"/>
    </row>
    <row r="3534" spans="1:1" x14ac:dyDescent="0.2">
      <c r="A3534" s="398"/>
    </row>
    <row r="3535" spans="1:1" x14ac:dyDescent="0.2">
      <c r="A3535" s="398"/>
    </row>
    <row r="3536" spans="1:1" x14ac:dyDescent="0.2">
      <c r="A3536" s="398"/>
    </row>
    <row r="3537" spans="1:1" x14ac:dyDescent="0.2">
      <c r="A3537" s="398"/>
    </row>
    <row r="3538" spans="1:1" x14ac:dyDescent="0.2">
      <c r="A3538" s="398"/>
    </row>
    <row r="3539" spans="1:1" x14ac:dyDescent="0.2">
      <c r="A3539" s="398"/>
    </row>
    <row r="3540" spans="1:1" x14ac:dyDescent="0.2">
      <c r="A3540" s="398"/>
    </row>
    <row r="3541" spans="1:1" x14ac:dyDescent="0.2">
      <c r="A3541" s="398"/>
    </row>
    <row r="3542" spans="1:1" x14ac:dyDescent="0.2">
      <c r="A3542" s="398"/>
    </row>
    <row r="3543" spans="1:1" x14ac:dyDescent="0.2">
      <c r="A3543" s="398"/>
    </row>
    <row r="3544" spans="1:1" x14ac:dyDescent="0.2">
      <c r="A3544" s="398"/>
    </row>
    <row r="3545" spans="1:1" x14ac:dyDescent="0.2">
      <c r="A3545" s="398"/>
    </row>
    <row r="3546" spans="1:1" x14ac:dyDescent="0.2">
      <c r="A3546" s="398"/>
    </row>
    <row r="3547" spans="1:1" x14ac:dyDescent="0.2">
      <c r="A3547" s="398"/>
    </row>
    <row r="3548" spans="1:1" x14ac:dyDescent="0.2">
      <c r="A3548" s="398"/>
    </row>
    <row r="3549" spans="1:1" x14ac:dyDescent="0.2">
      <c r="A3549" s="398"/>
    </row>
    <row r="3550" spans="1:1" x14ac:dyDescent="0.2">
      <c r="A3550" s="398"/>
    </row>
    <row r="3551" spans="1:1" x14ac:dyDescent="0.2">
      <c r="A3551" s="398"/>
    </row>
    <row r="3552" spans="1:1" x14ac:dyDescent="0.2">
      <c r="A3552" s="398"/>
    </row>
    <row r="3553" spans="1:1" x14ac:dyDescent="0.2">
      <c r="A3553" s="398"/>
    </row>
    <row r="3554" spans="1:1" x14ac:dyDescent="0.2">
      <c r="A3554" s="398"/>
    </row>
    <row r="3555" spans="1:1" x14ac:dyDescent="0.2">
      <c r="A3555" s="398"/>
    </row>
    <row r="3556" spans="1:1" x14ac:dyDescent="0.2">
      <c r="A3556" s="398"/>
    </row>
    <row r="3557" spans="1:1" x14ac:dyDescent="0.2">
      <c r="A3557" s="398"/>
    </row>
    <row r="3558" spans="1:1" x14ac:dyDescent="0.2">
      <c r="A3558" s="398"/>
    </row>
    <row r="3559" spans="1:1" x14ac:dyDescent="0.2">
      <c r="A3559" s="398"/>
    </row>
    <row r="3560" spans="1:1" x14ac:dyDescent="0.2">
      <c r="A3560" s="398"/>
    </row>
    <row r="3561" spans="1:1" x14ac:dyDescent="0.2">
      <c r="A3561" s="398"/>
    </row>
    <row r="3562" spans="1:1" x14ac:dyDescent="0.2">
      <c r="A3562" s="398"/>
    </row>
    <row r="3563" spans="1:1" x14ac:dyDescent="0.2">
      <c r="A3563" s="398"/>
    </row>
    <row r="3564" spans="1:1" x14ac:dyDescent="0.2">
      <c r="A3564" s="398"/>
    </row>
    <row r="3565" spans="1:1" x14ac:dyDescent="0.2">
      <c r="A3565" s="398"/>
    </row>
    <row r="3566" spans="1:1" x14ac:dyDescent="0.2">
      <c r="A3566" s="398"/>
    </row>
    <row r="3567" spans="1:1" x14ac:dyDescent="0.2">
      <c r="A3567" s="398"/>
    </row>
    <row r="3568" spans="1:1" x14ac:dyDescent="0.2">
      <c r="A3568" s="398"/>
    </row>
    <row r="3569" spans="1:1" x14ac:dyDescent="0.2">
      <c r="A3569" s="398"/>
    </row>
    <row r="3570" spans="1:1" x14ac:dyDescent="0.2">
      <c r="A3570" s="398"/>
    </row>
    <row r="3571" spans="1:1" x14ac:dyDescent="0.2">
      <c r="A3571" s="398"/>
    </row>
    <row r="3572" spans="1:1" x14ac:dyDescent="0.2">
      <c r="A3572" s="398"/>
    </row>
    <row r="3573" spans="1:1" x14ac:dyDescent="0.2">
      <c r="A3573" s="398"/>
    </row>
    <row r="3574" spans="1:1" x14ac:dyDescent="0.2">
      <c r="A3574" s="398"/>
    </row>
    <row r="3575" spans="1:1" x14ac:dyDescent="0.2">
      <c r="A3575" s="398"/>
    </row>
    <row r="3576" spans="1:1" x14ac:dyDescent="0.2">
      <c r="A3576" s="398"/>
    </row>
    <row r="3577" spans="1:1" x14ac:dyDescent="0.2">
      <c r="A3577" s="398"/>
    </row>
    <row r="3578" spans="1:1" x14ac:dyDescent="0.2">
      <c r="A3578" s="398"/>
    </row>
    <row r="3579" spans="1:1" x14ac:dyDescent="0.2">
      <c r="A3579" s="398"/>
    </row>
    <row r="3580" spans="1:1" x14ac:dyDescent="0.2">
      <c r="A3580" s="398"/>
    </row>
    <row r="3581" spans="1:1" x14ac:dyDescent="0.2">
      <c r="A3581" s="398"/>
    </row>
    <row r="3582" spans="1:1" x14ac:dyDescent="0.2">
      <c r="A3582" s="398"/>
    </row>
    <row r="3583" spans="1:1" x14ac:dyDescent="0.2">
      <c r="A3583" s="398"/>
    </row>
    <row r="3584" spans="1:1" x14ac:dyDescent="0.2">
      <c r="A3584" s="398"/>
    </row>
    <row r="3585" spans="1:1" x14ac:dyDescent="0.2">
      <c r="A3585" s="398"/>
    </row>
    <row r="3586" spans="1:1" x14ac:dyDescent="0.2">
      <c r="A3586" s="398"/>
    </row>
    <row r="3587" spans="1:1" x14ac:dyDescent="0.2">
      <c r="A3587" s="398"/>
    </row>
    <row r="3588" spans="1:1" x14ac:dyDescent="0.2">
      <c r="A3588" s="398"/>
    </row>
    <row r="3589" spans="1:1" x14ac:dyDescent="0.2">
      <c r="A3589" s="398"/>
    </row>
    <row r="3590" spans="1:1" x14ac:dyDescent="0.2">
      <c r="A3590" s="398"/>
    </row>
    <row r="3591" spans="1:1" x14ac:dyDescent="0.2">
      <c r="A3591" s="398"/>
    </row>
    <row r="3592" spans="1:1" x14ac:dyDescent="0.2">
      <c r="A3592" s="398"/>
    </row>
    <row r="3593" spans="1:1" x14ac:dyDescent="0.2">
      <c r="A3593" s="398"/>
    </row>
    <row r="3594" spans="1:1" x14ac:dyDescent="0.2">
      <c r="A3594" s="398"/>
    </row>
    <row r="3595" spans="1:1" x14ac:dyDescent="0.2">
      <c r="A3595" s="398"/>
    </row>
    <row r="3596" spans="1:1" x14ac:dyDescent="0.2">
      <c r="A3596" s="398"/>
    </row>
    <row r="3597" spans="1:1" x14ac:dyDescent="0.2">
      <c r="A3597" s="398"/>
    </row>
    <row r="3598" spans="1:1" x14ac:dyDescent="0.2">
      <c r="A3598" s="398"/>
    </row>
    <row r="3599" spans="1:1" x14ac:dyDescent="0.2">
      <c r="A3599" s="398"/>
    </row>
    <row r="3600" spans="1:1" x14ac:dyDescent="0.2">
      <c r="A3600" s="398"/>
    </row>
    <row r="3601" spans="1:1" x14ac:dyDescent="0.2">
      <c r="A3601" s="398"/>
    </row>
    <row r="3602" spans="1:1" x14ac:dyDescent="0.2">
      <c r="A3602" s="398"/>
    </row>
    <row r="3603" spans="1:1" x14ac:dyDescent="0.2">
      <c r="A3603" s="398"/>
    </row>
    <row r="3604" spans="1:1" x14ac:dyDescent="0.2">
      <c r="A3604" s="398"/>
    </row>
    <row r="3605" spans="1:1" x14ac:dyDescent="0.2">
      <c r="A3605" s="398"/>
    </row>
    <row r="3606" spans="1:1" x14ac:dyDescent="0.2">
      <c r="A3606" s="398"/>
    </row>
    <row r="3607" spans="1:1" x14ac:dyDescent="0.2">
      <c r="A3607" s="398"/>
    </row>
    <row r="3608" spans="1:1" x14ac:dyDescent="0.2">
      <c r="A3608" s="398"/>
    </row>
    <row r="3609" spans="1:1" x14ac:dyDescent="0.2">
      <c r="A3609" s="398"/>
    </row>
    <row r="3610" spans="1:1" x14ac:dyDescent="0.2">
      <c r="A3610" s="398"/>
    </row>
    <row r="3611" spans="1:1" x14ac:dyDescent="0.2">
      <c r="A3611" s="398"/>
    </row>
    <row r="3612" spans="1:1" x14ac:dyDescent="0.2">
      <c r="A3612" s="398"/>
    </row>
    <row r="3613" spans="1:1" x14ac:dyDescent="0.2">
      <c r="A3613" s="398"/>
    </row>
    <row r="3614" spans="1:1" x14ac:dyDescent="0.2">
      <c r="A3614" s="398"/>
    </row>
    <row r="3615" spans="1:1" x14ac:dyDescent="0.2">
      <c r="A3615" s="398"/>
    </row>
    <row r="3616" spans="1:1" x14ac:dyDescent="0.2">
      <c r="A3616" s="398"/>
    </row>
    <row r="3617" spans="1:1" x14ac:dyDescent="0.2">
      <c r="A3617" s="398"/>
    </row>
    <row r="3618" spans="1:1" x14ac:dyDescent="0.2">
      <c r="A3618" s="398"/>
    </row>
    <row r="3619" spans="1:1" x14ac:dyDescent="0.2">
      <c r="A3619" s="398"/>
    </row>
    <row r="3620" spans="1:1" x14ac:dyDescent="0.2">
      <c r="A3620" s="398"/>
    </row>
    <row r="3621" spans="1:1" x14ac:dyDescent="0.2">
      <c r="A3621" s="398"/>
    </row>
    <row r="3622" spans="1:1" x14ac:dyDescent="0.2">
      <c r="A3622" s="398"/>
    </row>
    <row r="3623" spans="1:1" x14ac:dyDescent="0.2">
      <c r="A3623" s="398"/>
    </row>
    <row r="3624" spans="1:1" x14ac:dyDescent="0.2">
      <c r="A3624" s="398"/>
    </row>
    <row r="3625" spans="1:1" x14ac:dyDescent="0.2">
      <c r="A3625" s="398"/>
    </row>
    <row r="3626" spans="1:1" x14ac:dyDescent="0.2">
      <c r="A3626" s="398"/>
    </row>
    <row r="3627" spans="1:1" x14ac:dyDescent="0.2">
      <c r="A3627" s="398"/>
    </row>
    <row r="3628" spans="1:1" x14ac:dyDescent="0.2">
      <c r="A3628" s="398"/>
    </row>
    <row r="3629" spans="1:1" x14ac:dyDescent="0.2">
      <c r="A3629" s="398"/>
    </row>
    <row r="3630" spans="1:1" x14ac:dyDescent="0.2">
      <c r="A3630" s="398"/>
    </row>
    <row r="3631" spans="1:1" x14ac:dyDescent="0.2">
      <c r="A3631" s="398"/>
    </row>
    <row r="3632" spans="1:1" x14ac:dyDescent="0.2">
      <c r="A3632" s="398"/>
    </row>
    <row r="3633" spans="1:1" x14ac:dyDescent="0.2">
      <c r="A3633" s="398"/>
    </row>
    <row r="3634" spans="1:1" x14ac:dyDescent="0.2">
      <c r="A3634" s="398"/>
    </row>
    <row r="3635" spans="1:1" x14ac:dyDescent="0.2">
      <c r="A3635" s="398"/>
    </row>
    <row r="3636" spans="1:1" x14ac:dyDescent="0.2">
      <c r="A3636" s="398"/>
    </row>
    <row r="3637" spans="1:1" x14ac:dyDescent="0.2">
      <c r="A3637" s="398"/>
    </row>
    <row r="3638" spans="1:1" x14ac:dyDescent="0.2">
      <c r="A3638" s="398"/>
    </row>
    <row r="3639" spans="1:1" x14ac:dyDescent="0.2">
      <c r="A3639" s="398"/>
    </row>
    <row r="3640" spans="1:1" x14ac:dyDescent="0.2">
      <c r="A3640" s="398"/>
    </row>
    <row r="3641" spans="1:1" x14ac:dyDescent="0.2">
      <c r="A3641" s="398"/>
    </row>
    <row r="3642" spans="1:1" x14ac:dyDescent="0.2">
      <c r="A3642" s="398"/>
    </row>
    <row r="3643" spans="1:1" x14ac:dyDescent="0.2">
      <c r="A3643" s="398"/>
    </row>
    <row r="3644" spans="1:1" x14ac:dyDescent="0.2">
      <c r="A3644" s="398"/>
    </row>
    <row r="3645" spans="1:1" x14ac:dyDescent="0.2">
      <c r="A3645" s="398"/>
    </row>
    <row r="3646" spans="1:1" x14ac:dyDescent="0.2">
      <c r="A3646" s="398"/>
    </row>
    <row r="3647" spans="1:1" x14ac:dyDescent="0.2">
      <c r="A3647" s="398"/>
    </row>
    <row r="3648" spans="1:1" x14ac:dyDescent="0.2">
      <c r="A3648" s="398"/>
    </row>
    <row r="3649" spans="1:1" x14ac:dyDescent="0.2">
      <c r="A3649" s="398"/>
    </row>
    <row r="3650" spans="1:1" x14ac:dyDescent="0.2">
      <c r="A3650" s="398"/>
    </row>
    <row r="3651" spans="1:1" x14ac:dyDescent="0.2">
      <c r="A3651" s="398"/>
    </row>
    <row r="3652" spans="1:1" x14ac:dyDescent="0.2">
      <c r="A3652" s="398"/>
    </row>
    <row r="3653" spans="1:1" x14ac:dyDescent="0.2">
      <c r="A3653" s="398"/>
    </row>
    <row r="3654" spans="1:1" x14ac:dyDescent="0.2">
      <c r="A3654" s="398"/>
    </row>
    <row r="3655" spans="1:1" x14ac:dyDescent="0.2">
      <c r="A3655" s="398"/>
    </row>
    <row r="3656" spans="1:1" x14ac:dyDescent="0.2">
      <c r="A3656" s="398"/>
    </row>
    <row r="3657" spans="1:1" x14ac:dyDescent="0.2">
      <c r="A3657" s="398"/>
    </row>
    <row r="3658" spans="1:1" x14ac:dyDescent="0.2">
      <c r="A3658" s="398"/>
    </row>
    <row r="3659" spans="1:1" x14ac:dyDescent="0.2">
      <c r="A3659" s="398"/>
    </row>
    <row r="3660" spans="1:1" x14ac:dyDescent="0.2">
      <c r="A3660" s="398"/>
    </row>
    <row r="3661" spans="1:1" x14ac:dyDescent="0.2">
      <c r="A3661" s="398"/>
    </row>
    <row r="3662" spans="1:1" x14ac:dyDescent="0.2">
      <c r="A3662" s="398"/>
    </row>
    <row r="3663" spans="1:1" x14ac:dyDescent="0.2">
      <c r="A3663" s="398"/>
    </row>
    <row r="3664" spans="1:1" x14ac:dyDescent="0.2">
      <c r="A3664" s="398"/>
    </row>
    <row r="3665" spans="1:1" x14ac:dyDescent="0.2">
      <c r="A3665" s="398"/>
    </row>
    <row r="3666" spans="1:1" x14ac:dyDescent="0.2">
      <c r="A3666" s="398"/>
    </row>
    <row r="3667" spans="1:1" x14ac:dyDescent="0.2">
      <c r="A3667" s="398"/>
    </row>
    <row r="3668" spans="1:1" x14ac:dyDescent="0.2">
      <c r="A3668" s="398"/>
    </row>
    <row r="3669" spans="1:1" x14ac:dyDescent="0.2">
      <c r="A3669" s="398"/>
    </row>
    <row r="3670" spans="1:1" x14ac:dyDescent="0.2">
      <c r="A3670" s="398"/>
    </row>
    <row r="3671" spans="1:1" x14ac:dyDescent="0.2">
      <c r="A3671" s="398"/>
    </row>
    <row r="3672" spans="1:1" x14ac:dyDescent="0.2">
      <c r="A3672" s="398"/>
    </row>
    <row r="3673" spans="1:1" x14ac:dyDescent="0.2">
      <c r="A3673" s="398"/>
    </row>
    <row r="3674" spans="1:1" x14ac:dyDescent="0.2">
      <c r="A3674" s="398"/>
    </row>
    <row r="3675" spans="1:1" x14ac:dyDescent="0.2">
      <c r="A3675" s="398"/>
    </row>
    <row r="3676" spans="1:1" x14ac:dyDescent="0.2">
      <c r="A3676" s="398"/>
    </row>
    <row r="3677" spans="1:1" x14ac:dyDescent="0.2">
      <c r="A3677" s="398"/>
    </row>
    <row r="3678" spans="1:1" x14ac:dyDescent="0.2">
      <c r="A3678" s="398"/>
    </row>
    <row r="3679" spans="1:1" x14ac:dyDescent="0.2">
      <c r="A3679" s="398"/>
    </row>
    <row r="3680" spans="1:1" x14ac:dyDescent="0.2">
      <c r="A3680" s="398"/>
    </row>
    <row r="3681" spans="1:1" x14ac:dyDescent="0.2">
      <c r="A3681" s="398"/>
    </row>
    <row r="3682" spans="1:1" x14ac:dyDescent="0.2">
      <c r="A3682" s="398"/>
    </row>
    <row r="3683" spans="1:1" x14ac:dyDescent="0.2">
      <c r="A3683" s="398"/>
    </row>
    <row r="3684" spans="1:1" x14ac:dyDescent="0.2">
      <c r="A3684" s="398"/>
    </row>
    <row r="3685" spans="1:1" x14ac:dyDescent="0.2">
      <c r="A3685" s="398"/>
    </row>
    <row r="3686" spans="1:1" x14ac:dyDescent="0.2">
      <c r="A3686" s="398"/>
    </row>
    <row r="3687" spans="1:1" x14ac:dyDescent="0.2">
      <c r="A3687" s="398"/>
    </row>
    <row r="3688" spans="1:1" x14ac:dyDescent="0.2">
      <c r="A3688" s="398"/>
    </row>
    <row r="3689" spans="1:1" x14ac:dyDescent="0.2">
      <c r="A3689" s="398"/>
    </row>
    <row r="3690" spans="1:1" x14ac:dyDescent="0.2">
      <c r="A3690" s="398"/>
    </row>
    <row r="3691" spans="1:1" x14ac:dyDescent="0.2">
      <c r="A3691" s="398"/>
    </row>
    <row r="3692" spans="1:1" x14ac:dyDescent="0.2">
      <c r="A3692" s="398"/>
    </row>
    <row r="3693" spans="1:1" x14ac:dyDescent="0.2">
      <c r="A3693" s="398"/>
    </row>
    <row r="3694" spans="1:1" x14ac:dyDescent="0.2">
      <c r="A3694" s="398"/>
    </row>
    <row r="3695" spans="1:1" x14ac:dyDescent="0.2">
      <c r="A3695" s="398"/>
    </row>
    <row r="3696" spans="1:1" x14ac:dyDescent="0.2">
      <c r="A3696" s="398"/>
    </row>
    <row r="3697" spans="1:1" x14ac:dyDescent="0.2">
      <c r="A3697" s="398"/>
    </row>
    <row r="3698" spans="1:1" x14ac:dyDescent="0.2">
      <c r="A3698" s="398"/>
    </row>
    <row r="3699" spans="1:1" x14ac:dyDescent="0.2">
      <c r="A3699" s="398"/>
    </row>
    <row r="3700" spans="1:1" x14ac:dyDescent="0.2">
      <c r="A3700" s="398"/>
    </row>
    <row r="3701" spans="1:1" x14ac:dyDescent="0.2">
      <c r="A3701" s="398"/>
    </row>
    <row r="3702" spans="1:1" x14ac:dyDescent="0.2">
      <c r="A3702" s="398"/>
    </row>
    <row r="3703" spans="1:1" x14ac:dyDescent="0.2">
      <c r="A3703" s="398"/>
    </row>
    <row r="3704" spans="1:1" x14ac:dyDescent="0.2">
      <c r="A3704" s="398"/>
    </row>
    <row r="3705" spans="1:1" x14ac:dyDescent="0.2">
      <c r="A3705" s="398"/>
    </row>
    <row r="3706" spans="1:1" x14ac:dyDescent="0.2">
      <c r="A3706" s="398"/>
    </row>
    <row r="3707" spans="1:1" x14ac:dyDescent="0.2">
      <c r="A3707" s="398"/>
    </row>
    <row r="3708" spans="1:1" x14ac:dyDescent="0.2">
      <c r="A3708" s="398"/>
    </row>
    <row r="3709" spans="1:1" x14ac:dyDescent="0.2">
      <c r="A3709" s="398"/>
    </row>
    <row r="3710" spans="1:1" x14ac:dyDescent="0.2">
      <c r="A3710" s="398"/>
    </row>
    <row r="3711" spans="1:1" x14ac:dyDescent="0.2">
      <c r="A3711" s="398"/>
    </row>
    <row r="3712" spans="1:1" x14ac:dyDescent="0.2">
      <c r="A3712" s="398"/>
    </row>
    <row r="3713" spans="1:1" x14ac:dyDescent="0.2">
      <c r="A3713" s="398"/>
    </row>
    <row r="3714" spans="1:1" x14ac:dyDescent="0.2">
      <c r="A3714" s="398"/>
    </row>
    <row r="3715" spans="1:1" x14ac:dyDescent="0.2">
      <c r="A3715" s="398"/>
    </row>
    <row r="3716" spans="1:1" x14ac:dyDescent="0.2">
      <c r="A3716" s="398"/>
    </row>
    <row r="3717" spans="1:1" x14ac:dyDescent="0.2">
      <c r="A3717" s="398"/>
    </row>
    <row r="3718" spans="1:1" x14ac:dyDescent="0.2">
      <c r="A3718" s="398"/>
    </row>
    <row r="3719" spans="1:1" x14ac:dyDescent="0.2">
      <c r="A3719" s="398"/>
    </row>
    <row r="3720" spans="1:1" x14ac:dyDescent="0.2">
      <c r="A3720" s="398"/>
    </row>
    <row r="3721" spans="1:1" x14ac:dyDescent="0.2">
      <c r="A3721" s="398"/>
    </row>
    <row r="3722" spans="1:1" x14ac:dyDescent="0.2">
      <c r="A3722" s="398"/>
    </row>
    <row r="3723" spans="1:1" x14ac:dyDescent="0.2">
      <c r="A3723" s="398"/>
    </row>
    <row r="3724" spans="1:1" x14ac:dyDescent="0.2">
      <c r="A3724" s="398"/>
    </row>
    <row r="3725" spans="1:1" x14ac:dyDescent="0.2">
      <c r="A3725" s="398"/>
    </row>
    <row r="3726" spans="1:1" x14ac:dyDescent="0.2">
      <c r="A3726" s="398"/>
    </row>
    <row r="3727" spans="1:1" x14ac:dyDescent="0.2">
      <c r="A3727" s="398"/>
    </row>
    <row r="3728" spans="1:1" x14ac:dyDescent="0.2">
      <c r="A3728" s="398"/>
    </row>
    <row r="3729" spans="1:1" x14ac:dyDescent="0.2">
      <c r="A3729" s="398"/>
    </row>
    <row r="3730" spans="1:1" x14ac:dyDescent="0.2">
      <c r="A3730" s="398"/>
    </row>
    <row r="3731" spans="1:1" x14ac:dyDescent="0.2">
      <c r="A3731" s="398"/>
    </row>
    <row r="3732" spans="1:1" x14ac:dyDescent="0.2">
      <c r="A3732" s="398"/>
    </row>
    <row r="3733" spans="1:1" x14ac:dyDescent="0.2">
      <c r="A3733" s="398"/>
    </row>
    <row r="3734" spans="1:1" x14ac:dyDescent="0.2">
      <c r="A3734" s="398"/>
    </row>
    <row r="3735" spans="1:1" x14ac:dyDescent="0.2">
      <c r="A3735" s="398"/>
    </row>
    <row r="3736" spans="1:1" x14ac:dyDescent="0.2">
      <c r="A3736" s="398"/>
    </row>
    <row r="3737" spans="1:1" x14ac:dyDescent="0.2">
      <c r="A3737" s="398"/>
    </row>
    <row r="3738" spans="1:1" x14ac:dyDescent="0.2">
      <c r="A3738" s="398"/>
    </row>
    <row r="3739" spans="1:1" x14ac:dyDescent="0.2">
      <c r="A3739" s="398"/>
    </row>
    <row r="3740" spans="1:1" x14ac:dyDescent="0.2">
      <c r="A3740" s="398"/>
    </row>
    <row r="3741" spans="1:1" x14ac:dyDescent="0.2">
      <c r="A3741" s="398"/>
    </row>
    <row r="3742" spans="1:1" x14ac:dyDescent="0.2">
      <c r="A3742" s="398"/>
    </row>
    <row r="3743" spans="1:1" x14ac:dyDescent="0.2">
      <c r="A3743" s="398"/>
    </row>
    <row r="3744" spans="1:1" x14ac:dyDescent="0.2">
      <c r="A3744" s="398"/>
    </row>
    <row r="3745" spans="1:1" x14ac:dyDescent="0.2">
      <c r="A3745" s="398"/>
    </row>
    <row r="3746" spans="1:1" x14ac:dyDescent="0.2">
      <c r="A3746" s="398"/>
    </row>
    <row r="3747" spans="1:1" x14ac:dyDescent="0.2">
      <c r="A3747" s="398"/>
    </row>
    <row r="3748" spans="1:1" x14ac:dyDescent="0.2">
      <c r="A3748" s="398"/>
    </row>
    <row r="3749" spans="1:1" x14ac:dyDescent="0.2">
      <c r="A3749" s="398"/>
    </row>
    <row r="3750" spans="1:1" x14ac:dyDescent="0.2">
      <c r="A3750" s="398"/>
    </row>
    <row r="3751" spans="1:1" x14ac:dyDescent="0.2">
      <c r="A3751" s="398"/>
    </row>
    <row r="3752" spans="1:1" x14ac:dyDescent="0.2">
      <c r="A3752" s="398"/>
    </row>
    <row r="3753" spans="1:1" x14ac:dyDescent="0.2">
      <c r="A3753" s="398"/>
    </row>
    <row r="3754" spans="1:1" x14ac:dyDescent="0.2">
      <c r="A3754" s="398"/>
    </row>
    <row r="3755" spans="1:1" x14ac:dyDescent="0.2">
      <c r="A3755" s="398"/>
    </row>
    <row r="3756" spans="1:1" x14ac:dyDescent="0.2">
      <c r="A3756" s="398"/>
    </row>
    <row r="3757" spans="1:1" x14ac:dyDescent="0.2">
      <c r="A3757" s="398"/>
    </row>
    <row r="3758" spans="1:1" x14ac:dyDescent="0.2">
      <c r="A3758" s="398"/>
    </row>
    <row r="3759" spans="1:1" x14ac:dyDescent="0.2">
      <c r="A3759" s="398"/>
    </row>
    <row r="3760" spans="1:1" x14ac:dyDescent="0.2">
      <c r="A3760" s="398"/>
    </row>
    <row r="3761" spans="1:1" x14ac:dyDescent="0.2">
      <c r="A3761" s="398"/>
    </row>
    <row r="3762" spans="1:1" x14ac:dyDescent="0.2">
      <c r="A3762" s="398"/>
    </row>
    <row r="3763" spans="1:1" x14ac:dyDescent="0.2">
      <c r="A3763" s="398"/>
    </row>
    <row r="3764" spans="1:1" x14ac:dyDescent="0.2">
      <c r="A3764" s="398"/>
    </row>
    <row r="3765" spans="1:1" x14ac:dyDescent="0.2">
      <c r="A3765" s="398"/>
    </row>
    <row r="3766" spans="1:1" x14ac:dyDescent="0.2">
      <c r="A3766" s="398"/>
    </row>
    <row r="3767" spans="1:1" x14ac:dyDescent="0.2">
      <c r="A3767" s="398"/>
    </row>
    <row r="3768" spans="1:1" x14ac:dyDescent="0.2">
      <c r="A3768" s="398"/>
    </row>
    <row r="3769" spans="1:1" x14ac:dyDescent="0.2">
      <c r="A3769" s="398"/>
    </row>
    <row r="3770" spans="1:1" x14ac:dyDescent="0.2">
      <c r="A3770" s="398"/>
    </row>
    <row r="3771" spans="1:1" x14ac:dyDescent="0.2">
      <c r="A3771" s="398"/>
    </row>
    <row r="3772" spans="1:1" x14ac:dyDescent="0.2">
      <c r="A3772" s="398"/>
    </row>
    <row r="3773" spans="1:1" x14ac:dyDescent="0.2">
      <c r="A3773" s="398"/>
    </row>
    <row r="3774" spans="1:1" x14ac:dyDescent="0.2">
      <c r="A3774" s="398"/>
    </row>
    <row r="3775" spans="1:1" x14ac:dyDescent="0.2">
      <c r="A3775" s="398"/>
    </row>
    <row r="3776" spans="1:1" x14ac:dyDescent="0.2">
      <c r="A3776" s="398"/>
    </row>
    <row r="3777" spans="1:1" x14ac:dyDescent="0.2">
      <c r="A3777" s="398"/>
    </row>
    <row r="3778" spans="1:1" x14ac:dyDescent="0.2">
      <c r="A3778" s="398"/>
    </row>
    <row r="3779" spans="1:1" x14ac:dyDescent="0.2">
      <c r="A3779" s="398"/>
    </row>
    <row r="3780" spans="1:1" x14ac:dyDescent="0.2">
      <c r="A3780" s="398"/>
    </row>
    <row r="3781" spans="1:1" x14ac:dyDescent="0.2">
      <c r="A3781" s="398"/>
    </row>
    <row r="3782" spans="1:1" x14ac:dyDescent="0.2">
      <c r="A3782" s="398"/>
    </row>
    <row r="3783" spans="1:1" x14ac:dyDescent="0.2">
      <c r="A3783" s="398"/>
    </row>
    <row r="3784" spans="1:1" x14ac:dyDescent="0.2">
      <c r="A3784" s="398"/>
    </row>
    <row r="3785" spans="1:1" x14ac:dyDescent="0.2">
      <c r="A3785" s="398"/>
    </row>
    <row r="3786" spans="1:1" x14ac:dyDescent="0.2">
      <c r="A3786" s="398"/>
    </row>
    <row r="3787" spans="1:1" x14ac:dyDescent="0.2">
      <c r="A3787" s="398"/>
    </row>
    <row r="3788" spans="1:1" x14ac:dyDescent="0.2">
      <c r="A3788" s="398"/>
    </row>
    <row r="3789" spans="1:1" x14ac:dyDescent="0.2">
      <c r="A3789" s="398"/>
    </row>
    <row r="3790" spans="1:1" x14ac:dyDescent="0.2">
      <c r="A3790" s="398"/>
    </row>
    <row r="3791" spans="1:1" x14ac:dyDescent="0.2">
      <c r="A3791" s="398"/>
    </row>
    <row r="3792" spans="1:1" x14ac:dyDescent="0.2">
      <c r="A3792" s="398"/>
    </row>
    <row r="3793" spans="1:1" x14ac:dyDescent="0.2">
      <c r="A3793" s="398"/>
    </row>
    <row r="3794" spans="1:1" x14ac:dyDescent="0.2">
      <c r="A3794" s="398"/>
    </row>
    <row r="3795" spans="1:1" x14ac:dyDescent="0.2">
      <c r="A3795" s="398"/>
    </row>
    <row r="3796" spans="1:1" x14ac:dyDescent="0.2">
      <c r="A3796" s="398"/>
    </row>
    <row r="3797" spans="1:1" x14ac:dyDescent="0.2">
      <c r="A3797" s="398"/>
    </row>
    <row r="3798" spans="1:1" x14ac:dyDescent="0.2">
      <c r="A3798" s="398"/>
    </row>
    <row r="3799" spans="1:1" x14ac:dyDescent="0.2">
      <c r="A3799" s="398"/>
    </row>
    <row r="3800" spans="1:1" x14ac:dyDescent="0.2">
      <c r="A3800" s="398"/>
    </row>
    <row r="3801" spans="1:1" x14ac:dyDescent="0.2">
      <c r="A3801" s="398"/>
    </row>
    <row r="3802" spans="1:1" x14ac:dyDescent="0.2">
      <c r="A3802" s="398"/>
    </row>
    <row r="3803" spans="1:1" x14ac:dyDescent="0.2">
      <c r="A3803" s="398"/>
    </row>
    <row r="3804" spans="1:1" x14ac:dyDescent="0.2">
      <c r="A3804" s="398"/>
    </row>
    <row r="3805" spans="1:1" x14ac:dyDescent="0.2">
      <c r="A3805" s="398"/>
    </row>
    <row r="3806" spans="1:1" x14ac:dyDescent="0.2">
      <c r="A3806" s="398"/>
    </row>
    <row r="3807" spans="1:1" x14ac:dyDescent="0.2">
      <c r="A3807" s="398"/>
    </row>
    <row r="3808" spans="1:1" x14ac:dyDescent="0.2">
      <c r="A3808" s="398"/>
    </row>
    <row r="3809" spans="1:1" x14ac:dyDescent="0.2">
      <c r="A3809" s="398"/>
    </row>
    <row r="3810" spans="1:1" x14ac:dyDescent="0.2">
      <c r="A3810" s="398"/>
    </row>
    <row r="3811" spans="1:1" x14ac:dyDescent="0.2">
      <c r="A3811" s="398"/>
    </row>
    <row r="3812" spans="1:1" x14ac:dyDescent="0.2">
      <c r="A3812" s="398"/>
    </row>
    <row r="3813" spans="1:1" x14ac:dyDescent="0.2">
      <c r="A3813" s="398"/>
    </row>
    <row r="3814" spans="1:1" x14ac:dyDescent="0.2">
      <c r="A3814" s="398"/>
    </row>
    <row r="3815" spans="1:1" x14ac:dyDescent="0.2">
      <c r="A3815" s="398"/>
    </row>
    <row r="3816" spans="1:1" x14ac:dyDescent="0.2">
      <c r="A3816" s="398"/>
    </row>
    <row r="3817" spans="1:1" x14ac:dyDescent="0.2">
      <c r="A3817" s="398"/>
    </row>
    <row r="3818" spans="1:1" x14ac:dyDescent="0.2">
      <c r="A3818" s="398"/>
    </row>
    <row r="3819" spans="1:1" x14ac:dyDescent="0.2">
      <c r="A3819" s="398"/>
    </row>
    <row r="3820" spans="1:1" x14ac:dyDescent="0.2">
      <c r="A3820" s="398"/>
    </row>
    <row r="3821" spans="1:1" x14ac:dyDescent="0.2">
      <c r="A3821" s="398"/>
    </row>
    <row r="3822" spans="1:1" x14ac:dyDescent="0.2">
      <c r="A3822" s="398"/>
    </row>
    <row r="3823" spans="1:1" x14ac:dyDescent="0.2">
      <c r="A3823" s="398"/>
    </row>
    <row r="3824" spans="1:1" x14ac:dyDescent="0.2">
      <c r="A3824" s="398"/>
    </row>
    <row r="3825" spans="1:1" x14ac:dyDescent="0.2">
      <c r="A3825" s="398"/>
    </row>
    <row r="3826" spans="1:1" x14ac:dyDescent="0.2">
      <c r="A3826" s="398"/>
    </row>
    <row r="3827" spans="1:1" x14ac:dyDescent="0.2">
      <c r="A3827" s="398"/>
    </row>
    <row r="3828" spans="1:1" x14ac:dyDescent="0.2">
      <c r="A3828" s="398"/>
    </row>
    <row r="3829" spans="1:1" x14ac:dyDescent="0.2">
      <c r="A3829" s="398"/>
    </row>
    <row r="3830" spans="1:1" x14ac:dyDescent="0.2">
      <c r="A3830" s="398"/>
    </row>
    <row r="3831" spans="1:1" x14ac:dyDescent="0.2">
      <c r="A3831" s="398"/>
    </row>
    <row r="3832" spans="1:1" x14ac:dyDescent="0.2">
      <c r="A3832" s="398"/>
    </row>
    <row r="3833" spans="1:1" x14ac:dyDescent="0.2">
      <c r="A3833" s="398"/>
    </row>
    <row r="3834" spans="1:1" x14ac:dyDescent="0.2">
      <c r="A3834" s="398"/>
    </row>
    <row r="3835" spans="1:1" x14ac:dyDescent="0.2">
      <c r="A3835" s="398"/>
    </row>
    <row r="3836" spans="1:1" x14ac:dyDescent="0.2">
      <c r="A3836" s="398"/>
    </row>
    <row r="3837" spans="1:1" x14ac:dyDescent="0.2">
      <c r="A3837" s="398"/>
    </row>
    <row r="3838" spans="1:1" x14ac:dyDescent="0.2">
      <c r="A3838" s="398"/>
    </row>
    <row r="3839" spans="1:1" x14ac:dyDescent="0.2">
      <c r="A3839" s="398"/>
    </row>
    <row r="3840" spans="1:1" x14ac:dyDescent="0.2">
      <c r="A3840" s="398"/>
    </row>
    <row r="3841" spans="1:1" x14ac:dyDescent="0.2">
      <c r="A3841" s="398"/>
    </row>
    <row r="3842" spans="1:1" x14ac:dyDescent="0.2">
      <c r="A3842" s="398"/>
    </row>
    <row r="3843" spans="1:1" x14ac:dyDescent="0.2">
      <c r="A3843" s="398"/>
    </row>
    <row r="3844" spans="1:1" x14ac:dyDescent="0.2">
      <c r="A3844" s="398"/>
    </row>
    <row r="3845" spans="1:1" x14ac:dyDescent="0.2">
      <c r="A3845" s="398"/>
    </row>
    <row r="3846" spans="1:1" x14ac:dyDescent="0.2">
      <c r="A3846" s="398"/>
    </row>
    <row r="3847" spans="1:1" x14ac:dyDescent="0.2">
      <c r="A3847" s="398"/>
    </row>
    <row r="3848" spans="1:1" x14ac:dyDescent="0.2">
      <c r="A3848" s="398"/>
    </row>
    <row r="3849" spans="1:1" x14ac:dyDescent="0.2">
      <c r="A3849" s="398"/>
    </row>
    <row r="3850" spans="1:1" x14ac:dyDescent="0.2">
      <c r="A3850" s="398"/>
    </row>
    <row r="3851" spans="1:1" x14ac:dyDescent="0.2">
      <c r="A3851" s="398"/>
    </row>
    <row r="3852" spans="1:1" x14ac:dyDescent="0.2">
      <c r="A3852" s="398"/>
    </row>
    <row r="3853" spans="1:1" x14ac:dyDescent="0.2">
      <c r="A3853" s="398"/>
    </row>
    <row r="3854" spans="1:1" x14ac:dyDescent="0.2">
      <c r="A3854" s="398"/>
    </row>
    <row r="3855" spans="1:1" x14ac:dyDescent="0.2">
      <c r="A3855" s="398"/>
    </row>
    <row r="3856" spans="1:1" x14ac:dyDescent="0.2">
      <c r="A3856" s="398"/>
    </row>
    <row r="3857" spans="1:1" x14ac:dyDescent="0.2">
      <c r="A3857" s="398"/>
    </row>
    <row r="3858" spans="1:1" x14ac:dyDescent="0.2">
      <c r="A3858" s="398"/>
    </row>
  </sheetData>
  <sheetProtection algorithmName="SHA-512" hashValue="qM7AO0TWe4Wlm3f7gX5LVc7+ZP4+wBxsM1+9C0oaFhle4GD/bKp1ecQCBdQrDTfImHXdD4oLdyqVgJGo4evw+Q==" saltValue="ACybtgWuej3FgzHfs8iLKQ==" spinCount="100000" sheet="1" selectLockedCells="1"/>
  <mergeCells count="301">
    <mergeCell ref="B823:D823"/>
    <mergeCell ref="A826:D826"/>
    <mergeCell ref="B827:C827"/>
    <mergeCell ref="B828:C828"/>
    <mergeCell ref="D828:D829"/>
    <mergeCell ref="B837:D837"/>
    <mergeCell ref="B795:D795"/>
    <mergeCell ref="A798:D798"/>
    <mergeCell ref="B799:C799"/>
    <mergeCell ref="B800:C800"/>
    <mergeCell ref="D800:D801"/>
    <mergeCell ref="B809:D809"/>
    <mergeCell ref="A812:D812"/>
    <mergeCell ref="B813:C813"/>
    <mergeCell ref="B814:C814"/>
    <mergeCell ref="D814:D815"/>
    <mergeCell ref="B767:D767"/>
    <mergeCell ref="A770:D770"/>
    <mergeCell ref="B771:C771"/>
    <mergeCell ref="B772:C772"/>
    <mergeCell ref="D772:D773"/>
    <mergeCell ref="B781:D781"/>
    <mergeCell ref="A784:D784"/>
    <mergeCell ref="B785:C785"/>
    <mergeCell ref="B786:C786"/>
    <mergeCell ref="D786:D787"/>
    <mergeCell ref="B739:D739"/>
    <mergeCell ref="A742:D742"/>
    <mergeCell ref="B743:C743"/>
    <mergeCell ref="B744:C744"/>
    <mergeCell ref="D744:D745"/>
    <mergeCell ref="B753:D753"/>
    <mergeCell ref="A756:D756"/>
    <mergeCell ref="B757:C757"/>
    <mergeCell ref="B758:C758"/>
    <mergeCell ref="D758:D759"/>
    <mergeCell ref="B711:D711"/>
    <mergeCell ref="A714:D714"/>
    <mergeCell ref="B715:C715"/>
    <mergeCell ref="B716:C716"/>
    <mergeCell ref="D716:D717"/>
    <mergeCell ref="B725:D725"/>
    <mergeCell ref="A728:D728"/>
    <mergeCell ref="B729:C729"/>
    <mergeCell ref="B730:C730"/>
    <mergeCell ref="D730:D731"/>
    <mergeCell ref="B683:D683"/>
    <mergeCell ref="A686:D686"/>
    <mergeCell ref="B687:C687"/>
    <mergeCell ref="B688:C688"/>
    <mergeCell ref="D688:D689"/>
    <mergeCell ref="B697:D697"/>
    <mergeCell ref="A700:D700"/>
    <mergeCell ref="B701:C701"/>
    <mergeCell ref="B702:C702"/>
    <mergeCell ref="D702:D703"/>
    <mergeCell ref="B655:D655"/>
    <mergeCell ref="A658:D658"/>
    <mergeCell ref="B659:C659"/>
    <mergeCell ref="B660:C660"/>
    <mergeCell ref="D660:D661"/>
    <mergeCell ref="B669:D669"/>
    <mergeCell ref="A672:D672"/>
    <mergeCell ref="B673:C673"/>
    <mergeCell ref="B674:C674"/>
    <mergeCell ref="D674:D675"/>
    <mergeCell ref="B627:D627"/>
    <mergeCell ref="A630:D630"/>
    <mergeCell ref="B631:C631"/>
    <mergeCell ref="B632:C632"/>
    <mergeCell ref="D632:D633"/>
    <mergeCell ref="B641:D641"/>
    <mergeCell ref="A644:D644"/>
    <mergeCell ref="B645:C645"/>
    <mergeCell ref="B646:C646"/>
    <mergeCell ref="D646:D647"/>
    <mergeCell ref="B599:D599"/>
    <mergeCell ref="A602:D602"/>
    <mergeCell ref="B603:C603"/>
    <mergeCell ref="B604:C604"/>
    <mergeCell ref="D604:D605"/>
    <mergeCell ref="B613:D613"/>
    <mergeCell ref="A616:D616"/>
    <mergeCell ref="B617:C617"/>
    <mergeCell ref="B618:C618"/>
    <mergeCell ref="D618:D619"/>
    <mergeCell ref="B572:D572"/>
    <mergeCell ref="A575:D575"/>
    <mergeCell ref="B576:C576"/>
    <mergeCell ref="B577:C577"/>
    <mergeCell ref="D577:D578"/>
    <mergeCell ref="B586:D586"/>
    <mergeCell ref="A588:D588"/>
    <mergeCell ref="B589:C589"/>
    <mergeCell ref="B590:C590"/>
    <mergeCell ref="D590:D591"/>
    <mergeCell ref="B544:D544"/>
    <mergeCell ref="A547:D547"/>
    <mergeCell ref="B548:C548"/>
    <mergeCell ref="B549:C549"/>
    <mergeCell ref="D549:D550"/>
    <mergeCell ref="B558:D558"/>
    <mergeCell ref="A561:D561"/>
    <mergeCell ref="B562:C562"/>
    <mergeCell ref="B563:C563"/>
    <mergeCell ref="D563:D564"/>
    <mergeCell ref="B516:D516"/>
    <mergeCell ref="A519:D519"/>
    <mergeCell ref="B520:C520"/>
    <mergeCell ref="B521:C521"/>
    <mergeCell ref="D521:D522"/>
    <mergeCell ref="B530:D530"/>
    <mergeCell ref="A533:D533"/>
    <mergeCell ref="B534:C534"/>
    <mergeCell ref="B535:C535"/>
    <mergeCell ref="D535:D536"/>
    <mergeCell ref="B488:D488"/>
    <mergeCell ref="A491:D491"/>
    <mergeCell ref="B492:C492"/>
    <mergeCell ref="B493:C493"/>
    <mergeCell ref="D493:D494"/>
    <mergeCell ref="B502:D502"/>
    <mergeCell ref="A505:D505"/>
    <mergeCell ref="B506:C506"/>
    <mergeCell ref="B507:C507"/>
    <mergeCell ref="D507:D508"/>
    <mergeCell ref="B460:D460"/>
    <mergeCell ref="A463:D463"/>
    <mergeCell ref="B464:C464"/>
    <mergeCell ref="B465:C465"/>
    <mergeCell ref="D465:D466"/>
    <mergeCell ref="B474:D474"/>
    <mergeCell ref="A477:D477"/>
    <mergeCell ref="B478:C478"/>
    <mergeCell ref="B479:C479"/>
    <mergeCell ref="D479:D480"/>
    <mergeCell ref="B432:D432"/>
    <mergeCell ref="A435:D435"/>
    <mergeCell ref="B436:C436"/>
    <mergeCell ref="B437:C437"/>
    <mergeCell ref="D437:D438"/>
    <mergeCell ref="B446:D446"/>
    <mergeCell ref="A449:D449"/>
    <mergeCell ref="B450:C450"/>
    <mergeCell ref="B451:C451"/>
    <mergeCell ref="D451:D452"/>
    <mergeCell ref="B404:D404"/>
    <mergeCell ref="A407:D407"/>
    <mergeCell ref="B408:C408"/>
    <mergeCell ref="B409:C409"/>
    <mergeCell ref="D409:D410"/>
    <mergeCell ref="B418:D418"/>
    <mergeCell ref="A421:D421"/>
    <mergeCell ref="B422:C422"/>
    <mergeCell ref="B423:C423"/>
    <mergeCell ref="D423:D424"/>
    <mergeCell ref="B377:D377"/>
    <mergeCell ref="A380:D380"/>
    <mergeCell ref="B381:C381"/>
    <mergeCell ref="B382:C382"/>
    <mergeCell ref="D382:D383"/>
    <mergeCell ref="B391:D391"/>
    <mergeCell ref="A393:D393"/>
    <mergeCell ref="B394:C394"/>
    <mergeCell ref="B395:C395"/>
    <mergeCell ref="D395:D396"/>
    <mergeCell ref="B349:D349"/>
    <mergeCell ref="A352:D352"/>
    <mergeCell ref="B353:C353"/>
    <mergeCell ref="B354:C354"/>
    <mergeCell ref="D354:D355"/>
    <mergeCell ref="B363:D363"/>
    <mergeCell ref="A366:D366"/>
    <mergeCell ref="B367:C367"/>
    <mergeCell ref="B368:C368"/>
    <mergeCell ref="D368:D369"/>
    <mergeCell ref="A324:D324"/>
    <mergeCell ref="B325:C325"/>
    <mergeCell ref="B326:C326"/>
    <mergeCell ref="D326:D327"/>
    <mergeCell ref="B335:D335"/>
    <mergeCell ref="A338:D338"/>
    <mergeCell ref="B339:C339"/>
    <mergeCell ref="B340:C340"/>
    <mergeCell ref="D340:D341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 B326:C326 B340:C340 B354:C354 B368:C368 B382:C382 B395:C395 B409:C409 B423:C423 B437:C437 B451:C451 B465:C465 B479:C479 B493:C493 B507:C507 B521:C521 B535:C535 B549:C549 B563:C563 B577:C577 B590:C590 B604:C604 B618:C618 B632:C632 B646:C646 B660:C660 B674:C674 B688:C688 B702:C702 B716:C716 B730:C730 B744:C744 B758:C758 B772:C772 B786:C786 B800:C800 B814:C814 B828:C828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  <dataValidation type="list" allowBlank="1" showInputMessage="1" showErrorMessage="1" sqref="D6:D11 D20:D25 D34:D39 D48:D53 D62:D67 D76:D81 D90:D95 D104:D109 D118:D123 D132:D137 D146:D151 D160:D165 D174:D179 D188:D193 D202:D207 D216:D221 D230:D235 D244:D249 D258:D263 D272:D277 D286:D291 D300:D305 D314:D319 D328:D333 D342:D347 D356:D361 D370:D375 D384:D389 D397:D402 D411:D416 D425:D430 D439:D444 D453:D458 D467:D472 D481:D486 D495:D500 D509:D514 D523:D528 D537:D542 D551:D556 D565:D570 D579:D584 D592:D597 D606:D611 D620:D625 D634:D639 D648:D653 D662:D667 D676:D681 D690:D695 D704:D709 D718:D723 D732:D737 D746:D751 D760:D765 D774:D779 D788:D793 D802:D807 D816:D821 D830:D835" xr:uid="{A960EB44-5F10-4362-96BD-F4A49999D03E}">
      <formula1>$A$900:$A$928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topLeftCell="A7" zoomScaleNormal="100" workbookViewId="0">
      <selection activeCell="B11" sqref="B11"/>
    </sheetView>
  </sheetViews>
  <sheetFormatPr defaultColWidth="9.140625" defaultRowHeight="15" x14ac:dyDescent="0.2"/>
  <cols>
    <col min="1" max="1" width="30.7109375" style="63" customWidth="1"/>
    <col min="2" max="4" width="12.7109375" style="63" customWidth="1"/>
    <col min="5" max="5" width="3.85546875" style="63" customWidth="1"/>
    <col min="6" max="6" width="2.5703125" style="63" customWidth="1"/>
    <col min="7" max="16384" width="9.140625" style="63"/>
  </cols>
  <sheetData>
    <row r="1" spans="1:7" ht="30" customHeight="1" x14ac:dyDescent="0.2">
      <c r="A1" s="502" t="s">
        <v>235</v>
      </c>
      <c r="B1" s="502"/>
      <c r="C1" s="502"/>
      <c r="D1" s="502"/>
    </row>
    <row r="2" spans="1:7" ht="30" customHeight="1" x14ac:dyDescent="0.2">
      <c r="A2" s="503" t="s">
        <v>236</v>
      </c>
      <c r="B2" s="503"/>
      <c r="C2" s="503"/>
      <c r="D2" s="503"/>
    </row>
    <row r="3" spans="1:7" ht="63" customHeight="1" x14ac:dyDescent="0.2">
      <c r="A3" s="508" t="s">
        <v>500</v>
      </c>
      <c r="B3" s="508"/>
      <c r="C3" s="508"/>
      <c r="D3" s="508"/>
      <c r="G3" s="110"/>
    </row>
    <row r="4" spans="1:7" ht="20.100000000000001" customHeight="1" x14ac:dyDescent="0.2">
      <c r="A4" s="111" t="s">
        <v>238</v>
      </c>
      <c r="B4" s="504" t="s">
        <v>239</v>
      </c>
      <c r="C4" s="505"/>
      <c r="D4" s="506"/>
      <c r="G4" s="110"/>
    </row>
    <row r="5" spans="1:7" s="94" customFormat="1" ht="30" customHeight="1" x14ac:dyDescent="0.2">
      <c r="A5" s="65" t="s">
        <v>240</v>
      </c>
      <c r="B5" s="112" t="s">
        <v>241</v>
      </c>
      <c r="C5" s="112" t="s">
        <v>242</v>
      </c>
      <c r="D5" s="65" t="s">
        <v>76</v>
      </c>
      <c r="G5" s="113"/>
    </row>
    <row r="6" spans="1:7" s="94" customFormat="1" ht="15" customHeight="1" x14ac:dyDescent="0.2">
      <c r="A6" s="184" t="s">
        <v>243</v>
      </c>
      <c r="B6" s="284">
        <v>44</v>
      </c>
      <c r="C6" s="284">
        <v>31</v>
      </c>
      <c r="D6" s="237">
        <f t="shared" ref="D6:D29" si="0">B6+C6</f>
        <v>75</v>
      </c>
    </row>
    <row r="7" spans="1:7" s="94" customFormat="1" ht="15" customHeight="1" x14ac:dyDescent="0.2">
      <c r="A7" s="185" t="s">
        <v>244</v>
      </c>
      <c r="B7" s="284">
        <v>7</v>
      </c>
      <c r="C7" s="284">
        <v>17</v>
      </c>
      <c r="D7" s="238">
        <f t="shared" si="0"/>
        <v>24</v>
      </c>
      <c r="G7" s="113"/>
    </row>
    <row r="8" spans="1:7" s="94" customFormat="1" ht="15" customHeight="1" x14ac:dyDescent="0.2">
      <c r="A8" s="185" t="s">
        <v>245</v>
      </c>
      <c r="B8" s="284">
        <v>24</v>
      </c>
      <c r="C8" s="284">
        <v>36</v>
      </c>
      <c r="D8" s="238">
        <f t="shared" si="0"/>
        <v>60</v>
      </c>
      <c r="G8" s="113"/>
    </row>
    <row r="9" spans="1:7" s="94" customFormat="1" ht="15" customHeight="1" x14ac:dyDescent="0.2">
      <c r="A9" s="185" t="s">
        <v>246</v>
      </c>
      <c r="B9" s="284">
        <v>25</v>
      </c>
      <c r="C9" s="284">
        <v>56</v>
      </c>
      <c r="D9" s="238">
        <f t="shared" si="0"/>
        <v>81</v>
      </c>
      <c r="G9" s="114"/>
    </row>
    <row r="10" spans="1:7" s="94" customFormat="1" ht="15" customHeight="1" x14ac:dyDescent="0.2">
      <c r="A10" s="185" t="s">
        <v>247</v>
      </c>
      <c r="B10" s="284">
        <v>4</v>
      </c>
      <c r="C10" s="284">
        <v>14</v>
      </c>
      <c r="D10" s="238">
        <f t="shared" si="0"/>
        <v>18</v>
      </c>
      <c r="G10" s="114"/>
    </row>
    <row r="11" spans="1:7" s="94" customFormat="1" ht="15" customHeight="1" x14ac:dyDescent="0.2">
      <c r="A11" s="185" t="s">
        <v>248</v>
      </c>
      <c r="B11" s="284">
        <v>4</v>
      </c>
      <c r="C11" s="284">
        <v>11</v>
      </c>
      <c r="D11" s="238">
        <f t="shared" si="0"/>
        <v>15</v>
      </c>
    </row>
    <row r="12" spans="1:7" s="94" customFormat="1" ht="15" customHeight="1" x14ac:dyDescent="0.2">
      <c r="A12" s="185" t="s">
        <v>249</v>
      </c>
      <c r="B12" s="284">
        <v>3</v>
      </c>
      <c r="C12" s="284">
        <v>7</v>
      </c>
      <c r="D12" s="238">
        <f t="shared" si="0"/>
        <v>10</v>
      </c>
    </row>
    <row r="13" spans="1:7" s="94" customFormat="1" ht="15" customHeight="1" x14ac:dyDescent="0.2">
      <c r="A13" s="185" t="s">
        <v>250</v>
      </c>
      <c r="B13" s="284">
        <v>2</v>
      </c>
      <c r="C13" s="284">
        <v>4</v>
      </c>
      <c r="D13" s="238">
        <f t="shared" si="0"/>
        <v>6</v>
      </c>
    </row>
    <row r="14" spans="1:7" s="94" customFormat="1" ht="15" customHeight="1" x14ac:dyDescent="0.2">
      <c r="A14" s="185" t="s">
        <v>251</v>
      </c>
      <c r="B14" s="284">
        <v>1</v>
      </c>
      <c r="C14" s="284">
        <v>1</v>
      </c>
      <c r="D14" s="238">
        <f t="shared" si="0"/>
        <v>2</v>
      </c>
    </row>
    <row r="15" spans="1:7" s="94" customFormat="1" ht="15" customHeight="1" x14ac:dyDescent="0.2">
      <c r="A15" s="185" t="s">
        <v>252</v>
      </c>
      <c r="B15" s="284">
        <v>4</v>
      </c>
      <c r="C15" s="284">
        <v>5</v>
      </c>
      <c r="D15" s="238">
        <f t="shared" si="0"/>
        <v>9</v>
      </c>
      <c r="G15" s="113"/>
    </row>
    <row r="16" spans="1:7" s="94" customFormat="1" ht="15" customHeight="1" x14ac:dyDescent="0.2">
      <c r="A16" s="185" t="s">
        <v>253</v>
      </c>
      <c r="B16" s="284">
        <v>1</v>
      </c>
      <c r="C16" s="284">
        <v>0</v>
      </c>
      <c r="D16" s="238">
        <f t="shared" si="0"/>
        <v>1</v>
      </c>
      <c r="G16" s="113"/>
    </row>
    <row r="17" spans="1:7" s="94" customFormat="1" ht="15" customHeight="1" x14ac:dyDescent="0.2">
      <c r="A17" s="185" t="s">
        <v>254</v>
      </c>
      <c r="B17" s="284">
        <v>1</v>
      </c>
      <c r="C17" s="284">
        <v>6</v>
      </c>
      <c r="D17" s="238">
        <f t="shared" si="0"/>
        <v>7</v>
      </c>
      <c r="G17" s="113"/>
    </row>
    <row r="18" spans="1:7" s="94" customFormat="1" ht="15" customHeight="1" x14ac:dyDescent="0.2">
      <c r="A18" s="185" t="s">
        <v>255</v>
      </c>
      <c r="B18" s="284">
        <v>36</v>
      </c>
      <c r="C18" s="284">
        <v>28</v>
      </c>
      <c r="D18" s="238">
        <f t="shared" si="0"/>
        <v>64</v>
      </c>
      <c r="G18" s="113"/>
    </row>
    <row r="19" spans="1:7" s="94" customFormat="1" ht="15" customHeight="1" x14ac:dyDescent="0.2">
      <c r="A19" s="185" t="s">
        <v>256</v>
      </c>
      <c r="B19" s="284">
        <v>15</v>
      </c>
      <c r="C19" s="284">
        <v>15</v>
      </c>
      <c r="D19" s="238">
        <f t="shared" si="0"/>
        <v>30</v>
      </c>
      <c r="G19" s="113"/>
    </row>
    <row r="20" spans="1:7" s="94" customFormat="1" ht="15" customHeight="1" x14ac:dyDescent="0.2">
      <c r="A20" s="185" t="s">
        <v>257</v>
      </c>
      <c r="B20" s="284">
        <v>11</v>
      </c>
      <c r="C20" s="284">
        <v>20</v>
      </c>
      <c r="D20" s="238">
        <f t="shared" si="0"/>
        <v>31</v>
      </c>
      <c r="G20" s="113"/>
    </row>
    <row r="21" spans="1:7" s="94" customFormat="1" ht="15" customHeight="1" x14ac:dyDescent="0.2">
      <c r="A21" s="185" t="s">
        <v>258</v>
      </c>
      <c r="B21" s="284">
        <v>19</v>
      </c>
      <c r="C21" s="284">
        <v>31</v>
      </c>
      <c r="D21" s="238">
        <f t="shared" si="0"/>
        <v>50</v>
      </c>
      <c r="G21" s="113"/>
    </row>
    <row r="22" spans="1:7" s="94" customFormat="1" ht="15" customHeight="1" x14ac:dyDescent="0.2">
      <c r="A22" s="185" t="s">
        <v>259</v>
      </c>
      <c r="B22" s="284">
        <v>4</v>
      </c>
      <c r="C22" s="284">
        <v>4</v>
      </c>
      <c r="D22" s="238">
        <f t="shared" si="0"/>
        <v>8</v>
      </c>
      <c r="G22" s="113"/>
    </row>
    <row r="23" spans="1:7" s="94" customFormat="1" ht="15" customHeight="1" x14ac:dyDescent="0.2">
      <c r="A23" s="185" t="s">
        <v>260</v>
      </c>
      <c r="B23" s="284">
        <v>8</v>
      </c>
      <c r="C23" s="284">
        <v>4</v>
      </c>
      <c r="D23" s="238">
        <f t="shared" si="0"/>
        <v>12</v>
      </c>
    </row>
    <row r="24" spans="1:7" s="94" customFormat="1" ht="15" customHeight="1" x14ac:dyDescent="0.2">
      <c r="A24" s="185" t="s">
        <v>261</v>
      </c>
      <c r="B24" s="284">
        <v>6</v>
      </c>
      <c r="C24" s="284">
        <v>1</v>
      </c>
      <c r="D24" s="238">
        <f t="shared" si="0"/>
        <v>7</v>
      </c>
    </row>
    <row r="25" spans="1:7" s="94" customFormat="1" ht="15" customHeight="1" x14ac:dyDescent="0.2">
      <c r="A25" s="185" t="s">
        <v>262</v>
      </c>
      <c r="B25" s="284">
        <v>1</v>
      </c>
      <c r="C25" s="284">
        <v>1</v>
      </c>
      <c r="D25" s="238">
        <f t="shared" si="0"/>
        <v>2</v>
      </c>
    </row>
    <row r="26" spans="1:7" s="94" customFormat="1" ht="15" customHeight="1" x14ac:dyDescent="0.2">
      <c r="A26" s="185" t="s">
        <v>263</v>
      </c>
      <c r="B26" s="284">
        <v>2</v>
      </c>
      <c r="C26" s="284">
        <v>1</v>
      </c>
      <c r="D26" s="238">
        <f t="shared" si="0"/>
        <v>3</v>
      </c>
    </row>
    <row r="27" spans="1:7" s="94" customFormat="1" ht="15" customHeight="1" x14ac:dyDescent="0.2">
      <c r="A27" s="185" t="s">
        <v>264</v>
      </c>
      <c r="B27" s="284">
        <v>0</v>
      </c>
      <c r="C27" s="284">
        <v>1</v>
      </c>
      <c r="D27" s="238">
        <f t="shared" si="0"/>
        <v>1</v>
      </c>
    </row>
    <row r="28" spans="1:7" s="94" customFormat="1" ht="15" customHeight="1" x14ac:dyDescent="0.2">
      <c r="A28" s="186" t="s">
        <v>265</v>
      </c>
      <c r="B28" s="284">
        <v>4</v>
      </c>
      <c r="C28" s="284">
        <v>2</v>
      </c>
      <c r="D28" s="239">
        <f t="shared" si="0"/>
        <v>6</v>
      </c>
    </row>
    <row r="29" spans="1:7" s="94" customFormat="1" ht="15" customHeight="1" x14ac:dyDescent="0.2">
      <c r="A29" s="65" t="s">
        <v>76</v>
      </c>
      <c r="B29" s="240">
        <f>SUM(B6:B28)</f>
        <v>226</v>
      </c>
      <c r="C29" s="240">
        <f>SUM(C6:C28)</f>
        <v>296</v>
      </c>
      <c r="D29" s="240">
        <f t="shared" si="0"/>
        <v>522</v>
      </c>
    </row>
    <row r="30" spans="1:7" s="94" customFormat="1" ht="9" customHeight="1" x14ac:dyDescent="0.2">
      <c r="A30" s="115"/>
      <c r="B30" s="116">
        <f>'Quadro 1'!X48</f>
        <v>226</v>
      </c>
      <c r="C30" s="116">
        <f>'Quadro 1'!Y48</f>
        <v>296</v>
      </c>
      <c r="D30" s="116">
        <f>'Quadro 1'!Z48</f>
        <v>522</v>
      </c>
    </row>
    <row r="31" spans="1:7" s="87" customFormat="1" ht="14.25" customHeight="1" x14ac:dyDescent="0.2">
      <c r="A31" s="50" t="s">
        <v>80</v>
      </c>
      <c r="B31" s="117"/>
      <c r="C31" s="117"/>
      <c r="D31" s="117"/>
    </row>
    <row r="32" spans="1:7" s="87" customFormat="1" ht="12" customHeight="1" x14ac:dyDescent="0.3">
      <c r="A32" s="118" t="s">
        <v>442</v>
      </c>
      <c r="B32" s="117"/>
      <c r="C32" s="117"/>
      <c r="D32" s="117"/>
    </row>
    <row r="33" spans="1:12" s="87" customFormat="1" ht="14.25" customHeight="1" x14ac:dyDescent="0.3">
      <c r="A33" s="118" t="s">
        <v>482</v>
      </c>
      <c r="B33" s="117"/>
      <c r="C33" s="117"/>
      <c r="D33" s="117"/>
    </row>
    <row r="34" spans="1:12" s="87" customFormat="1" ht="16.5" customHeight="1" x14ac:dyDescent="0.3">
      <c r="A34" s="118" t="s">
        <v>483</v>
      </c>
      <c r="B34" s="117"/>
      <c r="C34" s="117"/>
      <c r="D34" s="117"/>
    </row>
    <row r="35" spans="1:12" s="87" customFormat="1" ht="15.75" customHeight="1" x14ac:dyDescent="0.2">
      <c r="A35" s="396" t="s">
        <v>484</v>
      </c>
      <c r="B35" s="396"/>
      <c r="C35" s="396"/>
      <c r="D35" s="396"/>
      <c r="E35" s="396"/>
      <c r="F35" s="396"/>
      <c r="G35" s="396"/>
    </row>
    <row r="36" spans="1:12" s="87" customFormat="1" ht="13.5" customHeight="1" x14ac:dyDescent="0.2">
      <c r="A36" s="119" t="s">
        <v>479</v>
      </c>
      <c r="B36" s="117"/>
      <c r="C36" s="117"/>
      <c r="D36" s="117"/>
    </row>
    <row r="37" spans="1:12" s="87" customFormat="1" ht="15" customHeight="1" x14ac:dyDescent="0.3">
      <c r="A37" s="118" t="s">
        <v>481</v>
      </c>
      <c r="B37" s="117"/>
      <c r="C37" s="117"/>
      <c r="D37" s="117"/>
    </row>
    <row r="38" spans="1:12" s="87" customFormat="1" ht="45.75" customHeight="1" x14ac:dyDescent="0.2">
      <c r="A38" s="507" t="s">
        <v>446</v>
      </c>
      <c r="B38" s="507"/>
      <c r="C38" s="507"/>
      <c r="D38" s="507"/>
    </row>
    <row r="39" spans="1:12" s="94" customFormat="1" ht="19.5" customHeight="1" x14ac:dyDescent="0.2">
      <c r="A39" s="499" t="s">
        <v>237</v>
      </c>
      <c r="B39" s="499"/>
      <c r="C39" s="499"/>
      <c r="D39" s="499"/>
    </row>
    <row r="40" spans="1:12" s="94" customFormat="1" ht="15" customHeight="1" thickBot="1" x14ac:dyDescent="0.25">
      <c r="A40" s="120"/>
      <c r="B40" s="500" t="s">
        <v>266</v>
      </c>
      <c r="C40" s="501"/>
      <c r="D40" s="121"/>
    </row>
    <row r="41" spans="1:12" s="94" customFormat="1" ht="15" customHeight="1" x14ac:dyDescent="0.2">
      <c r="A41" s="122" t="s">
        <v>267</v>
      </c>
      <c r="B41" s="123" t="s">
        <v>241</v>
      </c>
      <c r="C41" s="124" t="s">
        <v>242</v>
      </c>
    </row>
    <row r="42" spans="1:12" s="94" customFormat="1" ht="15" customHeight="1" x14ac:dyDescent="0.2">
      <c r="A42" s="125" t="s">
        <v>268</v>
      </c>
      <c r="B42" s="163">
        <v>1004.72</v>
      </c>
      <c r="C42" s="164">
        <v>965.41</v>
      </c>
      <c r="G42" s="113"/>
    </row>
    <row r="43" spans="1:12" s="94" customFormat="1" ht="15" customHeight="1" thickBot="1" x14ac:dyDescent="0.25">
      <c r="A43" s="126" t="s">
        <v>269</v>
      </c>
      <c r="B43" s="165">
        <v>6463.92</v>
      </c>
      <c r="C43" s="166">
        <v>6733.24</v>
      </c>
      <c r="G43" s="113"/>
    </row>
    <row r="44" spans="1:12" s="94" customFormat="1" ht="9.9499999999999993" customHeight="1" x14ac:dyDescent="0.2"/>
    <row r="45" spans="1:12" s="87" customFormat="1" ht="12" customHeight="1" x14ac:dyDescent="0.2">
      <c r="A45" s="50" t="s">
        <v>270</v>
      </c>
      <c r="B45" s="127"/>
      <c r="C45" s="127"/>
      <c r="D45" s="127"/>
      <c r="E45" s="127"/>
      <c r="F45" s="127"/>
      <c r="G45" s="127"/>
      <c r="H45" s="127"/>
    </row>
    <row r="46" spans="1:12" s="87" customFormat="1" ht="13.5" customHeight="1" x14ac:dyDescent="0.3">
      <c r="A46" s="53" t="s">
        <v>485</v>
      </c>
      <c r="L46" s="128"/>
    </row>
    <row r="47" spans="1:12" s="87" customFormat="1" ht="12" customHeight="1" x14ac:dyDescent="0.3">
      <c r="A47" s="53" t="s">
        <v>480</v>
      </c>
      <c r="B47" s="119"/>
      <c r="C47" s="119"/>
      <c r="D47" s="119"/>
    </row>
    <row r="48" spans="1:12" s="87" customFormat="1" ht="12" customHeight="1" x14ac:dyDescent="0.2"/>
    <row r="49" spans="1:1" x14ac:dyDescent="0.2">
      <c r="A49" s="129"/>
    </row>
    <row r="50" spans="1:1" x14ac:dyDescent="0.2">
      <c r="A50" s="129"/>
    </row>
  </sheetData>
  <sheetProtection algorithmName="SHA-512" hashValue="N40dUsTgyN60TpDnVmo45zyMv9mhR7zo0eii5vC53x1W+BD5Ff0pYie7gGbM3EJY3/j9K3aKk7ATWq9c5qtuYQ==" saltValue="w8Zyuff47xdTpJLVeQHS5w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42" zoomScaleNormal="100" workbookViewId="0">
      <selection activeCell="B59" sqref="B59"/>
    </sheetView>
  </sheetViews>
  <sheetFormatPr defaultColWidth="9.140625" defaultRowHeight="15" x14ac:dyDescent="0.3"/>
  <cols>
    <col min="1" max="1" width="75" style="42" customWidth="1"/>
    <col min="2" max="2" width="16.140625" style="42" customWidth="1"/>
    <col min="3" max="16384" width="9.140625" style="42"/>
  </cols>
  <sheetData>
    <row r="1" spans="1:2" s="130" customFormat="1" ht="30" customHeight="1" x14ac:dyDescent="0.2">
      <c r="A1" s="509" t="s">
        <v>447</v>
      </c>
      <c r="B1" s="509"/>
    </row>
    <row r="2" spans="1:2" ht="15" customHeight="1" x14ac:dyDescent="0.3">
      <c r="A2" s="510" t="s">
        <v>271</v>
      </c>
      <c r="B2" s="511" t="s">
        <v>272</v>
      </c>
    </row>
    <row r="3" spans="1:2" ht="15" customHeight="1" x14ac:dyDescent="0.3">
      <c r="A3" s="510"/>
      <c r="B3" s="512"/>
    </row>
    <row r="4" spans="1:2" ht="15" customHeight="1" x14ac:dyDescent="0.3">
      <c r="A4" s="193" t="s">
        <v>273</v>
      </c>
      <c r="B4" s="278">
        <v>17570277.48</v>
      </c>
    </row>
    <row r="5" spans="1:2" ht="15" customHeight="1" x14ac:dyDescent="0.3">
      <c r="A5" s="336" t="s">
        <v>274</v>
      </c>
      <c r="B5" s="337">
        <f>B34</f>
        <v>250520.28000000003</v>
      </c>
    </row>
    <row r="6" spans="1:2" ht="15" customHeight="1" x14ac:dyDescent="0.3">
      <c r="A6" s="131" t="s">
        <v>275</v>
      </c>
      <c r="B6" s="279"/>
    </row>
    <row r="7" spans="1:2" ht="15" customHeight="1" x14ac:dyDescent="0.3">
      <c r="A7" s="338" t="s">
        <v>276</v>
      </c>
      <c r="B7" s="339">
        <f>B54</f>
        <v>575593.68000000005</v>
      </c>
    </row>
    <row r="8" spans="1:2" ht="15" customHeight="1" x14ac:dyDescent="0.3">
      <c r="A8" s="340" t="s">
        <v>277</v>
      </c>
      <c r="B8" s="341">
        <f>B66</f>
        <v>0</v>
      </c>
    </row>
    <row r="9" spans="1:2" ht="15" customHeight="1" x14ac:dyDescent="0.3">
      <c r="A9" s="194" t="s">
        <v>470</v>
      </c>
      <c r="B9" s="280">
        <v>4541515.87</v>
      </c>
    </row>
    <row r="10" spans="1:2" ht="15" customHeight="1" x14ac:dyDescent="0.3">
      <c r="A10" s="65" t="s">
        <v>76</v>
      </c>
      <c r="B10" s="241">
        <f>SUM(B4:B9)</f>
        <v>22937907.310000002</v>
      </c>
    </row>
    <row r="11" spans="1:2" ht="9.9499999999999993" customHeight="1" x14ac:dyDescent="0.3">
      <c r="A11" s="132"/>
      <c r="B11" s="133"/>
    </row>
    <row r="12" spans="1:2" ht="12" customHeight="1" x14ac:dyDescent="0.3">
      <c r="A12" s="134" t="s">
        <v>278</v>
      </c>
      <c r="B12"/>
    </row>
    <row r="13" spans="1:2" ht="16.5" customHeight="1" x14ac:dyDescent="0.3">
      <c r="A13" s="135" t="s">
        <v>487</v>
      </c>
      <c r="B13"/>
    </row>
    <row r="14" spans="1:2" s="135" customFormat="1" ht="15" customHeight="1" x14ac:dyDescent="0.3">
      <c r="A14" s="135" t="s">
        <v>279</v>
      </c>
      <c r="B14" s="136"/>
    </row>
    <row r="15" spans="1:2" ht="72" customHeight="1" x14ac:dyDescent="0.3">
      <c r="A15" s="513" t="s">
        <v>486</v>
      </c>
      <c r="B15" s="513"/>
    </row>
    <row r="16" spans="1:2" s="130" customFormat="1" ht="30" customHeight="1" x14ac:dyDescent="0.2">
      <c r="A16" s="509" t="s">
        <v>17</v>
      </c>
      <c r="B16" s="509"/>
    </row>
    <row r="17" spans="1:2" ht="15" customHeight="1" x14ac:dyDescent="0.3">
      <c r="A17" s="510" t="s">
        <v>274</v>
      </c>
      <c r="B17" s="511" t="s">
        <v>272</v>
      </c>
    </row>
    <row r="18" spans="1:2" ht="15" customHeight="1" x14ac:dyDescent="0.3">
      <c r="A18" s="510"/>
      <c r="B18" s="512"/>
    </row>
    <row r="19" spans="1:2" ht="15" customHeight="1" x14ac:dyDescent="0.3">
      <c r="A19" s="193" t="s">
        <v>462</v>
      </c>
      <c r="B19" s="281"/>
    </row>
    <row r="20" spans="1:2" ht="15" customHeight="1" x14ac:dyDescent="0.3">
      <c r="A20" s="131" t="s">
        <v>280</v>
      </c>
      <c r="B20" s="282"/>
    </row>
    <row r="21" spans="1:2" ht="15" customHeight="1" x14ac:dyDescent="0.3">
      <c r="A21" s="131" t="s">
        <v>281</v>
      </c>
      <c r="B21" s="282"/>
    </row>
    <row r="22" spans="1:2" ht="15" customHeight="1" x14ac:dyDescent="0.3">
      <c r="A22" s="131" t="s">
        <v>488</v>
      </c>
      <c r="B22" s="282"/>
    </row>
    <row r="23" spans="1:2" ht="15" customHeight="1" x14ac:dyDescent="0.3">
      <c r="A23" s="131" t="s">
        <v>282</v>
      </c>
      <c r="B23" s="282"/>
    </row>
    <row r="24" spans="1:2" ht="15" customHeight="1" x14ac:dyDescent="0.3">
      <c r="A24" s="131" t="s">
        <v>489</v>
      </c>
      <c r="B24" s="282"/>
    </row>
    <row r="25" spans="1:2" ht="15" customHeight="1" x14ac:dyDescent="0.3">
      <c r="A25" s="131" t="s">
        <v>283</v>
      </c>
      <c r="B25" s="282"/>
    </row>
    <row r="26" spans="1:2" ht="15" customHeight="1" x14ac:dyDescent="0.3">
      <c r="A26" s="131" t="s">
        <v>284</v>
      </c>
      <c r="B26" s="282"/>
    </row>
    <row r="27" spans="1:2" ht="15" customHeight="1" x14ac:dyDescent="0.3">
      <c r="A27" s="131" t="s">
        <v>194</v>
      </c>
      <c r="B27" s="282"/>
    </row>
    <row r="28" spans="1:2" ht="15" customHeight="1" x14ac:dyDescent="0.3">
      <c r="A28" s="131" t="s">
        <v>285</v>
      </c>
      <c r="B28" s="282">
        <v>2783.46</v>
      </c>
    </row>
    <row r="29" spans="1:2" ht="15" customHeight="1" x14ac:dyDescent="0.3">
      <c r="A29" s="131" t="s">
        <v>286</v>
      </c>
      <c r="B29" s="282"/>
    </row>
    <row r="30" spans="1:2" ht="15" customHeight="1" x14ac:dyDescent="0.3">
      <c r="A30" s="131" t="s">
        <v>287</v>
      </c>
      <c r="B30" s="282">
        <v>89591.1</v>
      </c>
    </row>
    <row r="31" spans="1:2" ht="15" customHeight="1" x14ac:dyDescent="0.3">
      <c r="A31" s="131" t="s">
        <v>288</v>
      </c>
      <c r="B31" s="282">
        <v>40457.519999999997</v>
      </c>
    </row>
    <row r="32" spans="1:2" ht="15" customHeight="1" x14ac:dyDescent="0.3">
      <c r="A32" s="131" t="s">
        <v>289</v>
      </c>
      <c r="B32" s="282">
        <v>1399.56</v>
      </c>
    </row>
    <row r="33" spans="1:2" ht="15" customHeight="1" x14ac:dyDescent="0.3">
      <c r="A33" s="194" t="s">
        <v>490</v>
      </c>
      <c r="B33" s="283">
        <v>116288.64</v>
      </c>
    </row>
    <row r="34" spans="1:2" ht="15" customHeight="1" x14ac:dyDescent="0.3">
      <c r="A34" s="65" t="s">
        <v>76</v>
      </c>
      <c r="B34" s="245">
        <f>SUM(B19:B33)</f>
        <v>250520.28000000003</v>
      </c>
    </row>
    <row r="35" spans="1:2" ht="9.9499999999999993" customHeight="1" x14ac:dyDescent="0.3">
      <c r="A35" s="132"/>
    </row>
    <row r="36" spans="1:2" ht="12" customHeight="1" x14ac:dyDescent="0.3">
      <c r="A36" s="134" t="s">
        <v>278</v>
      </c>
    </row>
    <row r="37" spans="1:2" s="135" customFormat="1" ht="12" customHeight="1" x14ac:dyDescent="0.3">
      <c r="A37" s="135" t="s">
        <v>519</v>
      </c>
    </row>
    <row r="38" spans="1:2" s="135" customFormat="1" ht="12" customHeight="1" x14ac:dyDescent="0.3">
      <c r="A38" s="135" t="s">
        <v>491</v>
      </c>
    </row>
    <row r="39" spans="1:2" s="135" customFormat="1" ht="12" customHeight="1" x14ac:dyDescent="0.3">
      <c r="A39" s="135" t="s">
        <v>516</v>
      </c>
    </row>
    <row r="40" spans="1:2" s="130" customFormat="1" ht="30" customHeight="1" x14ac:dyDescent="0.2">
      <c r="A40" s="509" t="s">
        <v>18</v>
      </c>
      <c r="B40" s="509"/>
    </row>
    <row r="41" spans="1:2" x14ac:dyDescent="0.3">
      <c r="A41" s="510" t="s">
        <v>290</v>
      </c>
      <c r="B41" s="511" t="s">
        <v>272</v>
      </c>
    </row>
    <row r="42" spans="1:2" x14ac:dyDescent="0.3">
      <c r="A42" s="510"/>
      <c r="B42" s="512"/>
    </row>
    <row r="43" spans="1:2" ht="15" customHeight="1" x14ac:dyDescent="0.3">
      <c r="A43" s="193" t="s">
        <v>291</v>
      </c>
      <c r="B43" s="242">
        <v>10596.07</v>
      </c>
    </row>
    <row r="44" spans="1:2" ht="15" customHeight="1" x14ac:dyDescent="0.3">
      <c r="A44" s="131" t="s">
        <v>292</v>
      </c>
      <c r="B44" s="243">
        <v>4266.32</v>
      </c>
    </row>
    <row r="45" spans="1:2" ht="15" customHeight="1" x14ac:dyDescent="0.3">
      <c r="A45" s="131" t="s">
        <v>293</v>
      </c>
      <c r="B45" s="243"/>
    </row>
    <row r="46" spans="1:2" ht="15" customHeight="1" x14ac:dyDescent="0.3">
      <c r="A46" s="131" t="s">
        <v>294</v>
      </c>
      <c r="B46" s="243"/>
    </row>
    <row r="47" spans="1:2" ht="15" customHeight="1" x14ac:dyDescent="0.3">
      <c r="A47" s="131" t="s">
        <v>295</v>
      </c>
      <c r="B47" s="243"/>
    </row>
    <row r="48" spans="1:2" ht="15" customHeight="1" x14ac:dyDescent="0.3">
      <c r="A48" s="131" t="s">
        <v>296</v>
      </c>
      <c r="B48" s="243"/>
    </row>
    <row r="49" spans="1:2" ht="15" customHeight="1" x14ac:dyDescent="0.3">
      <c r="A49" s="131" t="s">
        <v>297</v>
      </c>
      <c r="B49" s="243"/>
    </row>
    <row r="50" spans="1:2" ht="15" customHeight="1" x14ac:dyDescent="0.3">
      <c r="A50" s="131" t="s">
        <v>298</v>
      </c>
      <c r="B50" s="243"/>
    </row>
    <row r="51" spans="1:2" ht="15" customHeight="1" x14ac:dyDescent="0.3">
      <c r="A51" s="131" t="s">
        <v>299</v>
      </c>
      <c r="B51" s="243"/>
    </row>
    <row r="52" spans="1:2" ht="15" customHeight="1" x14ac:dyDescent="0.3">
      <c r="A52" s="131" t="s">
        <v>300</v>
      </c>
      <c r="B52" s="243">
        <v>553644</v>
      </c>
    </row>
    <row r="53" spans="1:2" ht="15" customHeight="1" x14ac:dyDescent="0.3">
      <c r="A53" s="194" t="s">
        <v>493</v>
      </c>
      <c r="B53" s="244">
        <v>7087.29</v>
      </c>
    </row>
    <row r="54" spans="1:2" ht="15" customHeight="1" x14ac:dyDescent="0.3">
      <c r="A54" s="65" t="s">
        <v>76</v>
      </c>
      <c r="B54" s="245">
        <f>SUM(B43:B53)</f>
        <v>575593.68000000005</v>
      </c>
    </row>
    <row r="55" spans="1:2" ht="24.95" customHeight="1" x14ac:dyDescent="0.3"/>
    <row r="56" spans="1:2" s="130" customFormat="1" ht="30" customHeight="1" x14ac:dyDescent="0.2">
      <c r="A56" s="509" t="s">
        <v>19</v>
      </c>
      <c r="B56" s="509"/>
    </row>
    <row r="57" spans="1:2" x14ac:dyDescent="0.3">
      <c r="A57" s="510" t="s">
        <v>301</v>
      </c>
      <c r="B57" s="511" t="s">
        <v>272</v>
      </c>
    </row>
    <row r="58" spans="1:2" x14ac:dyDescent="0.3">
      <c r="A58" s="510"/>
      <c r="B58" s="512"/>
    </row>
    <row r="59" spans="1:2" x14ac:dyDescent="0.3">
      <c r="A59" s="193" t="s">
        <v>302</v>
      </c>
      <c r="B59" s="208"/>
    </row>
    <row r="60" spans="1:2" x14ac:dyDescent="0.3">
      <c r="A60" s="131" t="s">
        <v>303</v>
      </c>
      <c r="B60" s="209"/>
    </row>
    <row r="61" spans="1:2" ht="15" customHeight="1" x14ac:dyDescent="0.3">
      <c r="A61" s="131" t="s">
        <v>304</v>
      </c>
      <c r="B61" s="209"/>
    </row>
    <row r="62" spans="1:2" x14ac:dyDescent="0.3">
      <c r="A62" s="131" t="s">
        <v>305</v>
      </c>
      <c r="B62" s="209"/>
    </row>
    <row r="63" spans="1:2" x14ac:dyDescent="0.3">
      <c r="A63" s="131" t="s">
        <v>306</v>
      </c>
      <c r="B63" s="209"/>
    </row>
    <row r="64" spans="1:2" x14ac:dyDescent="0.3">
      <c r="A64" s="131" t="s">
        <v>307</v>
      </c>
      <c r="B64" s="209"/>
    </row>
    <row r="65" spans="1:2" x14ac:dyDescent="0.3">
      <c r="A65" s="194" t="s">
        <v>308</v>
      </c>
      <c r="B65" s="210"/>
    </row>
    <row r="66" spans="1:2" x14ac:dyDescent="0.3">
      <c r="A66" s="65" t="s">
        <v>76</v>
      </c>
      <c r="B66" s="241">
        <f>SUM(B59:B65)</f>
        <v>0</v>
      </c>
    </row>
  </sheetData>
  <sheetProtection algorithmName="SHA-512" hashValue="uK0WEjYlmPeMXkbDGX7GJOAgKGwvWdkA9njA0IdTZhajmFtlv94P/vEH16mMq75ZSxBhA0U6NUYw73zJWxM4yg==" saltValue="5pD8g1ecLFjGX6QC/y4KDA==" spinCount="100000" sheet="1"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E10" sqref="E10"/>
    </sheetView>
  </sheetViews>
  <sheetFormatPr defaultColWidth="9.140625" defaultRowHeight="9" x14ac:dyDescent="0.2"/>
  <cols>
    <col min="1" max="1" width="30.7109375" style="58" customWidth="1"/>
    <col min="2" max="2" width="9.140625" style="58"/>
    <col min="3" max="3" width="8.28515625" style="58" customWidth="1"/>
    <col min="4" max="4" width="14" style="58" customWidth="1"/>
    <col min="5" max="7" width="11.7109375" style="58" customWidth="1"/>
    <col min="8" max="8" width="8" style="58" customWidth="1"/>
    <col min="9" max="9" width="8.5703125" style="58" customWidth="1"/>
    <col min="10" max="10" width="14.140625" style="58" customWidth="1"/>
    <col min="11" max="12" width="11.7109375" style="58" customWidth="1"/>
    <col min="13" max="13" width="12.85546875" style="58" customWidth="1"/>
    <col min="14" max="14" width="8.85546875" style="58" customWidth="1"/>
    <col min="15" max="17" width="11.7109375" style="58" customWidth="1"/>
    <col min="18" max="16384" width="9.140625" style="58"/>
  </cols>
  <sheetData>
    <row r="1" spans="1:14" ht="30" customHeight="1" x14ac:dyDescent="0.2">
      <c r="A1" s="516" t="s">
        <v>448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</row>
    <row r="2" spans="1:14" ht="15" customHeight="1" x14ac:dyDescent="0.2">
      <c r="A2" s="517" t="s">
        <v>309</v>
      </c>
      <c r="B2" s="517"/>
      <c r="C2" s="517" t="s">
        <v>310</v>
      </c>
      <c r="D2" s="517"/>
      <c r="E2" s="517"/>
      <c r="F2" s="517"/>
      <c r="G2" s="517"/>
      <c r="H2" s="517"/>
      <c r="I2" s="518" t="s">
        <v>311</v>
      </c>
      <c r="J2" s="518"/>
      <c r="K2" s="518"/>
      <c r="L2" s="518"/>
      <c r="M2" s="518"/>
      <c r="N2" s="518"/>
    </row>
    <row r="3" spans="1:14" ht="42" customHeight="1" x14ac:dyDescent="0.2">
      <c r="A3" s="517"/>
      <c r="B3" s="517"/>
      <c r="C3" s="195" t="s">
        <v>76</v>
      </c>
      <c r="D3" s="196" t="s">
        <v>312</v>
      </c>
      <c r="E3" s="196" t="s">
        <v>313</v>
      </c>
      <c r="F3" s="196" t="s">
        <v>314</v>
      </c>
      <c r="G3" s="197" t="s">
        <v>315</v>
      </c>
      <c r="H3" s="195" t="s">
        <v>316</v>
      </c>
      <c r="I3" s="195" t="s">
        <v>76</v>
      </c>
      <c r="J3" s="196" t="s">
        <v>312</v>
      </c>
      <c r="K3" s="196" t="s">
        <v>313</v>
      </c>
      <c r="L3" s="196" t="s">
        <v>314</v>
      </c>
      <c r="M3" s="197" t="s">
        <v>315</v>
      </c>
      <c r="N3" s="195" t="s">
        <v>316</v>
      </c>
    </row>
    <row r="4" spans="1:14" ht="24.95" customHeight="1" x14ac:dyDescent="0.2">
      <c r="A4" s="519" t="s">
        <v>317</v>
      </c>
      <c r="B4" s="198" t="s">
        <v>41</v>
      </c>
      <c r="C4" s="204">
        <f>D4+E4+F4+G4+H4</f>
        <v>1</v>
      </c>
      <c r="D4" s="268"/>
      <c r="E4" s="268"/>
      <c r="F4" s="268"/>
      <c r="G4" s="269">
        <v>1</v>
      </c>
      <c r="H4" s="270"/>
      <c r="I4" s="204">
        <f>J4+K4+L4+M4+N4</f>
        <v>0</v>
      </c>
      <c r="J4" s="268"/>
      <c r="K4" s="268"/>
      <c r="L4" s="268"/>
      <c r="M4" s="269"/>
      <c r="N4" s="270"/>
    </row>
    <row r="5" spans="1:14" ht="24.95" customHeight="1" x14ac:dyDescent="0.2">
      <c r="A5" s="514"/>
      <c r="B5" s="199" t="s">
        <v>42</v>
      </c>
      <c r="C5" s="205">
        <f>D5+E5+F5+G5+H5</f>
        <v>3</v>
      </c>
      <c r="D5" s="271">
        <v>1</v>
      </c>
      <c r="E5" s="271"/>
      <c r="F5" s="271">
        <v>1</v>
      </c>
      <c r="G5" s="272">
        <v>1</v>
      </c>
      <c r="H5" s="272"/>
      <c r="I5" s="205">
        <f>J5+K5+L5+M5+N5</f>
        <v>0</v>
      </c>
      <c r="J5" s="271"/>
      <c r="K5" s="271"/>
      <c r="L5" s="271"/>
      <c r="M5" s="272"/>
      <c r="N5" s="272"/>
    </row>
    <row r="6" spans="1:14" ht="24.95" customHeight="1" x14ac:dyDescent="0.2">
      <c r="A6" s="514" t="s">
        <v>318</v>
      </c>
      <c r="B6" s="199" t="s">
        <v>41</v>
      </c>
      <c r="C6" s="206">
        <f t="shared" ref="C6:C11" si="0">SUM(E6:G6)</f>
        <v>1</v>
      </c>
      <c r="D6" s="273"/>
      <c r="E6" s="274"/>
      <c r="F6" s="274"/>
      <c r="G6" s="274">
        <v>1</v>
      </c>
      <c r="H6" s="273"/>
      <c r="I6" s="206">
        <f t="shared" ref="I6:I11" si="1">SUM(K6:M6)</f>
        <v>0</v>
      </c>
      <c r="J6" s="273"/>
      <c r="K6" s="274"/>
      <c r="L6" s="274"/>
      <c r="M6" s="274"/>
      <c r="N6" s="273"/>
    </row>
    <row r="7" spans="1:14" ht="24.95" customHeight="1" x14ac:dyDescent="0.2">
      <c r="A7" s="514"/>
      <c r="B7" s="199" t="s">
        <v>42</v>
      </c>
      <c r="C7" s="205">
        <f t="shared" si="0"/>
        <v>2</v>
      </c>
      <c r="D7" s="275"/>
      <c r="E7" s="272"/>
      <c r="F7" s="272"/>
      <c r="G7" s="272">
        <v>2</v>
      </c>
      <c r="H7" s="275"/>
      <c r="I7" s="205">
        <f t="shared" si="1"/>
        <v>0</v>
      </c>
      <c r="J7" s="275"/>
      <c r="K7" s="272"/>
      <c r="L7" s="272"/>
      <c r="M7" s="272"/>
      <c r="N7" s="275"/>
    </row>
    <row r="8" spans="1:14" ht="24.95" customHeight="1" x14ac:dyDescent="0.2">
      <c r="A8" s="514" t="s">
        <v>319</v>
      </c>
      <c r="B8" s="199" t="s">
        <v>41</v>
      </c>
      <c r="C8" s="206">
        <f t="shared" si="0"/>
        <v>121</v>
      </c>
      <c r="D8" s="273"/>
      <c r="E8" s="274"/>
      <c r="F8" s="274"/>
      <c r="G8" s="274">
        <v>121</v>
      </c>
      <c r="H8" s="273"/>
      <c r="I8" s="206">
        <f t="shared" si="1"/>
        <v>0</v>
      </c>
      <c r="J8" s="273"/>
      <c r="K8" s="274"/>
      <c r="L8" s="274"/>
      <c r="M8" s="274"/>
      <c r="N8" s="273"/>
    </row>
    <row r="9" spans="1:14" ht="24.95" customHeight="1" x14ac:dyDescent="0.2">
      <c r="A9" s="514"/>
      <c r="B9" s="199" t="s">
        <v>42</v>
      </c>
      <c r="C9" s="205">
        <f t="shared" si="0"/>
        <v>66</v>
      </c>
      <c r="D9" s="275"/>
      <c r="E9" s="272"/>
      <c r="F9" s="272"/>
      <c r="G9" s="272">
        <v>66</v>
      </c>
      <c r="H9" s="275"/>
      <c r="I9" s="205">
        <f t="shared" si="1"/>
        <v>0</v>
      </c>
      <c r="J9" s="275"/>
      <c r="K9" s="272"/>
      <c r="L9" s="272"/>
      <c r="M9" s="272"/>
      <c r="N9" s="275"/>
    </row>
    <row r="10" spans="1:14" ht="24.95" customHeight="1" x14ac:dyDescent="0.2">
      <c r="A10" s="514" t="s">
        <v>320</v>
      </c>
      <c r="B10" s="199" t="s">
        <v>41</v>
      </c>
      <c r="C10" s="206">
        <f t="shared" si="0"/>
        <v>0</v>
      </c>
      <c r="D10" s="273"/>
      <c r="E10" s="274"/>
      <c r="F10" s="274"/>
      <c r="G10" s="274" t="s">
        <v>550</v>
      </c>
      <c r="H10" s="273"/>
      <c r="I10" s="206">
        <f t="shared" si="1"/>
        <v>0</v>
      </c>
      <c r="J10" s="273"/>
      <c r="K10" s="274"/>
      <c r="L10" s="274"/>
      <c r="M10" s="274"/>
      <c r="N10" s="273"/>
    </row>
    <row r="11" spans="1:14" ht="24.95" customHeight="1" x14ac:dyDescent="0.2">
      <c r="A11" s="515"/>
      <c r="B11" s="200" t="s">
        <v>42</v>
      </c>
      <c r="C11" s="207">
        <f t="shared" si="0"/>
        <v>0</v>
      </c>
      <c r="D11" s="276"/>
      <c r="E11" s="277"/>
      <c r="F11" s="277"/>
      <c r="G11" s="277"/>
      <c r="H11" s="276"/>
      <c r="I11" s="207">
        <f t="shared" si="1"/>
        <v>0</v>
      </c>
      <c r="J11" s="276"/>
      <c r="K11" s="277"/>
      <c r="L11" s="277"/>
      <c r="M11" s="277"/>
      <c r="N11" s="276"/>
    </row>
    <row r="13" spans="1:14" ht="13.5" x14ac:dyDescent="0.2">
      <c r="A13" s="50" t="s">
        <v>148</v>
      </c>
    </row>
    <row r="14" spans="1:14" ht="16.899999999999999" customHeight="1" x14ac:dyDescent="0.2">
      <c r="A14" s="50" t="s">
        <v>494</v>
      </c>
    </row>
    <row r="15" spans="1:14" ht="16.149999999999999" customHeight="1" x14ac:dyDescent="0.2">
      <c r="A15" s="50" t="s">
        <v>321</v>
      </c>
    </row>
    <row r="16" spans="1:14" ht="13.5" x14ac:dyDescent="0.2">
      <c r="A16" s="50" t="s">
        <v>322</v>
      </c>
    </row>
  </sheetData>
  <sheetProtection algorithmName="SHA-512" hashValue="OmtOFPiBNVe0Mo/fAFI8cSqrvT3OYBZm7aYZdT3S0WWm9g3puwm8HWXKs+c9I4x3cfK4AVMajvzd9idw88UhTQ==" saltValue="kMtsSN4R9fkdeh1zZFui5g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10.7109375" style="58" customWidth="1"/>
    <col min="2" max="2" width="50.140625" style="58" customWidth="1"/>
    <col min="3" max="3" width="15.7109375" style="58" customWidth="1"/>
    <col min="4" max="4" width="15.42578125" style="58" customWidth="1"/>
    <col min="5" max="7" width="11.7109375" style="58" customWidth="1"/>
    <col min="8" max="8" width="8.7109375" style="58" customWidth="1"/>
    <col min="9" max="12" width="11.7109375" style="58" customWidth="1"/>
    <col min="13" max="13" width="8.28515625" style="58" customWidth="1"/>
    <col min="14" max="16" width="11.7109375" style="58" customWidth="1"/>
    <col min="17" max="16384" width="9.140625" style="58"/>
  </cols>
  <sheetData>
    <row r="1" spans="1:7" s="138" customFormat="1" ht="60.75" customHeight="1" x14ac:dyDescent="0.2">
      <c r="A1" s="516" t="s">
        <v>21</v>
      </c>
      <c r="B1" s="516"/>
      <c r="C1" s="516"/>
      <c r="D1" s="137"/>
      <c r="E1" s="137"/>
      <c r="F1" s="137"/>
      <c r="G1" s="137"/>
    </row>
    <row r="2" spans="1:7" ht="30" customHeight="1" x14ac:dyDescent="0.2">
      <c r="A2" s="521" t="s">
        <v>323</v>
      </c>
      <c r="B2" s="521"/>
      <c r="C2" s="139" t="s">
        <v>324</v>
      </c>
    </row>
    <row r="3" spans="1:7" ht="24.95" customHeight="1" x14ac:dyDescent="0.2">
      <c r="A3" s="522" t="s">
        <v>325</v>
      </c>
      <c r="B3" s="522"/>
      <c r="C3" s="203">
        <f>SUM(C4:C6)</f>
        <v>0</v>
      </c>
    </row>
    <row r="4" spans="1:7" ht="20.100000000000001" customHeight="1" x14ac:dyDescent="0.2">
      <c r="A4" s="201"/>
      <c r="B4" s="202" t="s">
        <v>326</v>
      </c>
      <c r="C4" s="255"/>
    </row>
    <row r="5" spans="1:7" ht="20.100000000000001" customHeight="1" x14ac:dyDescent="0.2">
      <c r="A5" s="201"/>
      <c r="B5" s="202" t="s">
        <v>327</v>
      </c>
      <c r="C5" s="255"/>
    </row>
    <row r="6" spans="1:7" ht="20.100000000000001" customHeight="1" x14ac:dyDescent="0.2">
      <c r="A6" s="201"/>
      <c r="B6" s="202" t="s">
        <v>328</v>
      </c>
      <c r="C6" s="255"/>
    </row>
    <row r="7" spans="1:7" ht="24.95" customHeight="1" x14ac:dyDescent="0.2">
      <c r="A7" s="523" t="s">
        <v>329</v>
      </c>
      <c r="B7" s="523"/>
      <c r="C7" s="255"/>
    </row>
    <row r="8" spans="1:7" ht="24.95" customHeight="1" x14ac:dyDescent="0.2">
      <c r="A8" s="520" t="s">
        <v>330</v>
      </c>
      <c r="B8" s="520"/>
      <c r="C8" s="254"/>
    </row>
    <row r="9" spans="1:7" ht="24.95" customHeight="1" x14ac:dyDescent="0.2">
      <c r="A9" s="460" t="s">
        <v>76</v>
      </c>
      <c r="B9" s="460"/>
      <c r="C9" s="227">
        <f>SUM(C4:C8)</f>
        <v>0</v>
      </c>
    </row>
  </sheetData>
  <sheetProtection algorithmName="SHA-512" hashValue="n93kBx7y+nSaCmtLAs1t8zjcZmL1W2IjEFevO3KC3CNOSBfh7O5WrKU9Kgi/PseppYDGLArIDpt8EwnOUs0L6A==" saltValue="JFWAlCIgQD5txJzdpD+AOA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40625" defaultRowHeight="9" x14ac:dyDescent="0.2"/>
  <cols>
    <col min="1" max="1" width="15.7109375" style="58" customWidth="1"/>
    <col min="2" max="2" width="49.5703125" style="58" customWidth="1"/>
    <col min="3" max="3" width="11" style="58" customWidth="1"/>
    <col min="4" max="4" width="11.7109375" style="58" customWidth="1"/>
    <col min="5" max="5" width="9.42578125" style="58" customWidth="1"/>
    <col min="6" max="9" width="11.7109375" style="58" customWidth="1"/>
    <col min="10" max="10" width="8.28515625" style="58" customWidth="1"/>
    <col min="11" max="13" width="11.7109375" style="58" customWidth="1"/>
    <col min="14" max="16384" width="9.140625" style="58"/>
  </cols>
  <sheetData>
    <row r="1" spans="1:8" s="138" customFormat="1" ht="39.950000000000003" customHeight="1" x14ac:dyDescent="0.2">
      <c r="A1" s="516" t="s">
        <v>449</v>
      </c>
      <c r="B1" s="516"/>
      <c r="C1" s="516"/>
      <c r="D1" s="516"/>
      <c r="E1" s="140"/>
      <c r="F1" s="140"/>
      <c r="G1" s="140"/>
      <c r="H1" s="140"/>
    </row>
    <row r="2" spans="1:8" ht="23.25" customHeight="1" x14ac:dyDescent="0.2">
      <c r="A2" s="524" t="s">
        <v>331</v>
      </c>
      <c r="B2" s="524"/>
      <c r="C2" s="524" t="s">
        <v>324</v>
      </c>
      <c r="D2" s="525" t="s">
        <v>332</v>
      </c>
    </row>
    <row r="3" spans="1:8" ht="24" customHeight="1" x14ac:dyDescent="0.2">
      <c r="A3" s="211" t="s">
        <v>333</v>
      </c>
      <c r="B3" s="211" t="s">
        <v>234</v>
      </c>
      <c r="C3" s="524"/>
      <c r="D3" s="526"/>
    </row>
    <row r="4" spans="1:8" ht="24.95" customHeight="1" x14ac:dyDescent="0.2">
      <c r="A4" s="262"/>
      <c r="B4" s="263"/>
      <c r="C4" s="253"/>
      <c r="D4" s="259"/>
    </row>
    <row r="5" spans="1:8" ht="24.95" customHeight="1" x14ac:dyDescent="0.2">
      <c r="A5" s="264"/>
      <c r="B5" s="265"/>
      <c r="C5" s="255"/>
      <c r="D5" s="260"/>
    </row>
    <row r="6" spans="1:8" ht="24.95" customHeight="1" x14ac:dyDescent="0.2">
      <c r="A6" s="264"/>
      <c r="B6" s="265"/>
      <c r="C6" s="255"/>
      <c r="D6" s="260"/>
    </row>
    <row r="7" spans="1:8" ht="24.95" customHeight="1" x14ac:dyDescent="0.2">
      <c r="A7" s="264"/>
      <c r="B7" s="265"/>
      <c r="C7" s="255"/>
      <c r="D7" s="260"/>
    </row>
    <row r="8" spans="1:8" ht="24.95" customHeight="1" x14ac:dyDescent="0.2">
      <c r="A8" s="264"/>
      <c r="B8" s="265"/>
      <c r="C8" s="255"/>
      <c r="D8" s="260"/>
    </row>
    <row r="9" spans="1:8" ht="24.95" customHeight="1" x14ac:dyDescent="0.2">
      <c r="A9" s="264"/>
      <c r="B9" s="265"/>
      <c r="C9" s="255"/>
      <c r="D9" s="260"/>
    </row>
    <row r="10" spans="1:8" ht="24.95" customHeight="1" x14ac:dyDescent="0.2">
      <c r="A10" s="264"/>
      <c r="B10" s="265"/>
      <c r="C10" s="255"/>
      <c r="D10" s="260"/>
    </row>
    <row r="11" spans="1:8" ht="24.95" customHeight="1" x14ac:dyDescent="0.2">
      <c r="A11" s="264"/>
      <c r="B11" s="265"/>
      <c r="C11" s="255"/>
      <c r="D11" s="260"/>
    </row>
    <row r="12" spans="1:8" ht="24.95" customHeight="1" x14ac:dyDescent="0.2">
      <c r="A12" s="266"/>
      <c r="B12" s="267"/>
      <c r="C12" s="254"/>
      <c r="D12" s="261"/>
    </row>
    <row r="13" spans="1:8" ht="9.9499999999999993" customHeight="1" x14ac:dyDescent="0.2"/>
    <row r="14" spans="1:8" s="52" customFormat="1" ht="12" customHeight="1" x14ac:dyDescent="0.2">
      <c r="A14" s="50" t="s">
        <v>278</v>
      </c>
    </row>
    <row r="15" spans="1:8" s="52" customFormat="1" ht="12" customHeight="1" x14ac:dyDescent="0.2">
      <c r="A15" s="52" t="s">
        <v>517</v>
      </c>
    </row>
  </sheetData>
  <sheetProtection algorithmName="SHA-512" hashValue="VD85E/bewu/1LEl1XqFVEClh/Lj6B/HOjR/iDdBcWUH9r/59Dvl0lvXEOYya2iayMsk6UO3B8c2xuwwBwalMMQ==" saltValue="EdgZ82N30a19bfNwlVMOQQ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topLeftCell="A2" workbookViewId="0">
      <selection activeCell="D4" sqref="D4"/>
    </sheetView>
  </sheetViews>
  <sheetFormatPr defaultColWidth="9.140625" defaultRowHeight="9" x14ac:dyDescent="0.2"/>
  <cols>
    <col min="1" max="1" width="5.7109375" style="58" customWidth="1"/>
    <col min="2" max="2" width="35.7109375" style="58" customWidth="1"/>
    <col min="3" max="3" width="15.7109375" style="58" customWidth="1"/>
    <col min="4" max="4" width="20.7109375" style="58" customWidth="1"/>
    <col min="5" max="5" width="13" style="58" customWidth="1"/>
    <col min="6" max="6" width="11.7109375" style="58" customWidth="1"/>
    <col min="7" max="7" width="9.42578125" style="58" customWidth="1"/>
    <col min="8" max="11" width="11.7109375" style="58" customWidth="1"/>
    <col min="12" max="12" width="8.28515625" style="58" customWidth="1"/>
    <col min="13" max="15" width="11.7109375" style="58" customWidth="1"/>
    <col min="16" max="16384" width="9.140625" style="58"/>
  </cols>
  <sheetData>
    <row r="1" spans="1:10" s="138" customFormat="1" ht="39.950000000000003" customHeight="1" x14ac:dyDescent="0.2">
      <c r="A1" s="516" t="s">
        <v>22</v>
      </c>
      <c r="B1" s="516"/>
      <c r="C1" s="516"/>
      <c r="D1" s="516"/>
      <c r="E1" s="140"/>
      <c r="F1" s="140"/>
      <c r="G1" s="140"/>
      <c r="H1" s="140"/>
      <c r="I1" s="140"/>
      <c r="J1" s="140"/>
    </row>
    <row r="2" spans="1:10" ht="39" customHeight="1" x14ac:dyDescent="0.2">
      <c r="A2" s="527" t="s">
        <v>334</v>
      </c>
      <c r="B2" s="527"/>
      <c r="C2" s="212" t="s">
        <v>335</v>
      </c>
      <c r="D2" s="212" t="s">
        <v>272</v>
      </c>
    </row>
    <row r="3" spans="1:10" ht="24.95" customHeight="1" x14ac:dyDescent="0.2">
      <c r="A3" s="522" t="s">
        <v>336</v>
      </c>
      <c r="B3" s="522"/>
      <c r="C3" s="203">
        <f>SUM(C4:C7)</f>
        <v>285</v>
      </c>
      <c r="D3" s="213">
        <f>SUM(D4:D7)</f>
        <v>0</v>
      </c>
    </row>
    <row r="4" spans="1:10" ht="20.100000000000001" customHeight="1" x14ac:dyDescent="0.2">
      <c r="A4" s="201"/>
      <c r="B4" s="202" t="s">
        <v>337</v>
      </c>
      <c r="C4" s="255">
        <v>45</v>
      </c>
      <c r="D4" s="256"/>
    </row>
    <row r="5" spans="1:10" ht="20.100000000000001" customHeight="1" x14ac:dyDescent="0.2">
      <c r="A5" s="201"/>
      <c r="B5" s="202" t="s">
        <v>338</v>
      </c>
      <c r="C5" s="255">
        <v>232</v>
      </c>
      <c r="D5" s="256"/>
    </row>
    <row r="6" spans="1:10" ht="20.100000000000001" customHeight="1" x14ac:dyDescent="0.2">
      <c r="A6" s="201"/>
      <c r="B6" s="202" t="s">
        <v>339</v>
      </c>
      <c r="C6" s="255">
        <v>8</v>
      </c>
      <c r="D6" s="256"/>
    </row>
    <row r="7" spans="1:10" ht="20.100000000000001" customHeight="1" x14ac:dyDescent="0.2">
      <c r="A7" s="201"/>
      <c r="B7" s="202" t="s">
        <v>340</v>
      </c>
      <c r="C7" s="255">
        <v>0</v>
      </c>
      <c r="D7" s="256"/>
    </row>
    <row r="8" spans="1:10" ht="24.95" customHeight="1" x14ac:dyDescent="0.2">
      <c r="A8" s="523" t="s">
        <v>471</v>
      </c>
      <c r="B8" s="523"/>
      <c r="C8" s="257"/>
      <c r="D8" s="256">
        <v>12742.5</v>
      </c>
    </row>
    <row r="9" spans="1:10" ht="24.95" customHeight="1" x14ac:dyDescent="0.2">
      <c r="A9" s="520" t="s">
        <v>341</v>
      </c>
      <c r="B9" s="520"/>
      <c r="C9" s="254"/>
      <c r="D9" s="258"/>
    </row>
    <row r="10" spans="1:10" ht="9.9499999999999993" customHeight="1" x14ac:dyDescent="0.2"/>
    <row r="11" spans="1:10" s="52" customFormat="1" ht="12" customHeight="1" x14ac:dyDescent="0.2">
      <c r="A11" s="50" t="s">
        <v>342</v>
      </c>
    </row>
    <row r="12" spans="1:10" ht="70.5" customHeight="1" x14ac:dyDescent="0.2">
      <c r="A12" s="403" t="s">
        <v>501</v>
      </c>
      <c r="B12" s="403"/>
      <c r="C12" s="403"/>
      <c r="D12" s="403"/>
      <c r="E12" s="403"/>
    </row>
    <row r="13" spans="1:10" ht="9" hidden="1" customHeight="1" x14ac:dyDescent="0.2">
      <c r="A13" s="403"/>
      <c r="B13" s="403"/>
      <c r="C13" s="403"/>
      <c r="D13" s="403"/>
      <c r="E13" s="403"/>
    </row>
    <row r="14" spans="1:10" ht="9" hidden="1" customHeight="1" x14ac:dyDescent="0.2">
      <c r="A14" s="403"/>
      <c r="B14" s="403"/>
      <c r="C14" s="403"/>
      <c r="D14" s="403"/>
      <c r="E14" s="403"/>
    </row>
    <row r="15" spans="1:10" ht="9" hidden="1" customHeight="1" x14ac:dyDescent="0.2">
      <c r="A15" s="403"/>
      <c r="B15" s="403"/>
      <c r="C15" s="403"/>
      <c r="D15" s="403"/>
      <c r="E15" s="403"/>
    </row>
  </sheetData>
  <sheetProtection algorithmName="SHA-512" hashValue="kDDMu53ISFqnWEnde8UImyPqKfZ3xuROa+/I6KS8eTmO7UEKMBwHneO8K37fpWaAX3+wBDW4rWe9oyWsuaM4Cg==" saltValue="DZ6n4FSMSfFSy2zDDNIp+A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0.7109375" style="58" customWidth="1"/>
    <col min="2" max="3" width="20.710937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5" ht="60" customHeight="1" x14ac:dyDescent="0.2">
      <c r="A1" s="516" t="s">
        <v>343</v>
      </c>
      <c r="B1" s="516"/>
      <c r="C1" s="141"/>
      <c r="D1" s="141"/>
      <c r="E1" s="141"/>
    </row>
    <row r="2" spans="1:5" ht="18" customHeight="1" x14ac:dyDescent="0.2">
      <c r="A2" s="525" t="s">
        <v>402</v>
      </c>
      <c r="B2" s="524" t="s">
        <v>335</v>
      </c>
    </row>
    <row r="3" spans="1:5" ht="17.25" customHeight="1" x14ac:dyDescent="0.2">
      <c r="A3" s="525"/>
      <c r="B3" s="524"/>
    </row>
    <row r="4" spans="1:5" ht="24.95" customHeight="1" x14ac:dyDescent="0.2">
      <c r="A4" s="193" t="s">
        <v>344</v>
      </c>
      <c r="B4" s="253"/>
    </row>
    <row r="5" spans="1:5" ht="24.95" customHeight="1" x14ac:dyDescent="0.2">
      <c r="A5" s="131" t="s">
        <v>345</v>
      </c>
      <c r="B5" s="255"/>
    </row>
    <row r="6" spans="1:5" ht="24.95" customHeight="1" x14ac:dyDescent="0.2">
      <c r="A6" s="194" t="s">
        <v>346</v>
      </c>
      <c r="B6" s="254"/>
    </row>
    <row r="7" spans="1:5" ht="15.75" customHeight="1" x14ac:dyDescent="0.2"/>
  </sheetData>
  <sheetProtection algorithmName="SHA-512" hashValue="jR0OSrZU5+Pt6iXHNAVJK5d4lWMFiY4LTOqrvafOOJTxOBHR9ouGttrl9nKugK14ZAQTJ1RXJ9O4W34+EHr4Ng==" saltValue="jwrPPw/0kYjHkTMlHcepX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7.28515625" style="58" customWidth="1"/>
    <col min="2" max="2" width="20.2851562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7" s="143" customFormat="1" ht="54" customHeight="1" x14ac:dyDescent="0.2">
      <c r="A1" s="528" t="s">
        <v>450</v>
      </c>
      <c r="B1" s="528"/>
      <c r="C1" s="142"/>
      <c r="D1" s="142"/>
      <c r="E1" s="142"/>
      <c r="F1" s="142"/>
      <c r="G1" s="142"/>
    </row>
    <row r="2" spans="1:7" ht="15.75" customHeight="1" x14ac:dyDescent="0.2">
      <c r="A2" s="530" t="s">
        <v>403</v>
      </c>
      <c r="B2" s="521" t="s">
        <v>335</v>
      </c>
    </row>
    <row r="3" spans="1:7" ht="15" customHeight="1" x14ac:dyDescent="0.2">
      <c r="A3" s="530"/>
      <c r="B3" s="521"/>
    </row>
    <row r="4" spans="1:7" ht="24.95" customHeight="1" x14ac:dyDescent="0.2">
      <c r="A4" s="193" t="s">
        <v>347</v>
      </c>
      <c r="B4" s="253"/>
    </row>
    <row r="5" spans="1:7" ht="24.95" customHeight="1" x14ac:dyDescent="0.2">
      <c r="A5" s="131" t="s">
        <v>348</v>
      </c>
      <c r="B5" s="255"/>
    </row>
    <row r="6" spans="1:7" ht="24.95" customHeight="1" x14ac:dyDescent="0.2">
      <c r="A6" s="131" t="s">
        <v>429</v>
      </c>
      <c r="B6" s="255"/>
    </row>
    <row r="7" spans="1:7" ht="24.95" customHeight="1" x14ac:dyDescent="0.2">
      <c r="A7" s="131" t="s">
        <v>430</v>
      </c>
      <c r="B7" s="255"/>
    </row>
    <row r="8" spans="1:7" ht="24.95" customHeight="1" x14ac:dyDescent="0.2">
      <c r="A8" s="194" t="s">
        <v>142</v>
      </c>
      <c r="B8" s="254"/>
    </row>
    <row r="9" spans="1:7" ht="9.9499999999999993" customHeight="1" x14ac:dyDescent="0.2"/>
    <row r="10" spans="1:7" s="52" customFormat="1" ht="12" customHeight="1" x14ac:dyDescent="0.2">
      <c r="A10" s="50" t="s">
        <v>342</v>
      </c>
    </row>
    <row r="11" spans="1:7" s="144" customFormat="1" ht="30.75" customHeight="1" x14ac:dyDescent="0.2">
      <c r="A11" s="529" t="s">
        <v>502</v>
      </c>
      <c r="B11" s="529"/>
    </row>
    <row r="12" spans="1:7" ht="12" customHeight="1" x14ac:dyDescent="0.2"/>
  </sheetData>
  <sheetProtection algorithmName="SHA-512" hashValue="kyi24fbskyy1ZiMjZgEOlKXW4knrAaAbuH7Jodyz9hu5b+QthGSKwbL52AdqJlCJkWloLes946dhFb79nvxfGw==" saltValue="5UdBV6Q+VlafQ8lpgv9nYA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4" sqref="B4:B5"/>
    </sheetView>
  </sheetViews>
  <sheetFormatPr defaultColWidth="9.140625" defaultRowHeight="9" x14ac:dyDescent="0.2"/>
  <cols>
    <col min="1" max="1" width="40.7109375" style="58" customWidth="1"/>
    <col min="2" max="2" width="20.710937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2" ht="56.25" customHeight="1" x14ac:dyDescent="0.2">
      <c r="A1" s="516" t="s">
        <v>23</v>
      </c>
      <c r="B1" s="516"/>
    </row>
    <row r="2" spans="1:2" ht="18.75" customHeight="1" x14ac:dyDescent="0.2">
      <c r="A2" s="458" t="s">
        <v>404</v>
      </c>
      <c r="B2" s="531" t="s">
        <v>335</v>
      </c>
    </row>
    <row r="3" spans="1:2" ht="19.5" customHeight="1" x14ac:dyDescent="0.2">
      <c r="A3" s="458"/>
      <c r="B3" s="531"/>
    </row>
    <row r="4" spans="1:2" ht="24.95" customHeight="1" x14ac:dyDescent="0.2">
      <c r="A4" s="193" t="s">
        <v>349</v>
      </c>
      <c r="B4" s="253">
        <v>3</v>
      </c>
    </row>
    <row r="5" spans="1:2" ht="24.95" customHeight="1" x14ac:dyDescent="0.2">
      <c r="A5" s="194" t="s">
        <v>350</v>
      </c>
      <c r="B5" s="254">
        <v>25</v>
      </c>
    </row>
    <row r="7" spans="1:2" ht="15.75" customHeight="1" x14ac:dyDescent="0.2"/>
  </sheetData>
  <sheetProtection algorithmName="SHA-512" hashValue="xbOStjGhUlhspWMkrKlYVDg2NHD5yyqKG9kp6h7eRbJMiIJs+W9t2kwUj+uY2iwrkKLB1bRBVRjE7uFzbezFyg==" saltValue="ovCHFuFyMFF/zhZKrFUmng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tabSelected="1" workbookViewId="0">
      <pane ySplit="3" topLeftCell="A30" activePane="bottomLeft" state="frozen"/>
      <selection activeCell="B1" sqref="B1"/>
      <selection pane="bottomLeft"/>
    </sheetView>
  </sheetViews>
  <sheetFormatPr defaultColWidth="9.140625" defaultRowHeight="12.75" x14ac:dyDescent="0.2"/>
  <cols>
    <col min="1" max="1" width="125.5703125" style="39" customWidth="1"/>
    <col min="2" max="16384" width="9.140625" style="39"/>
  </cols>
  <sheetData>
    <row r="2" spans="1:1" ht="18" x14ac:dyDescent="0.25">
      <c r="A2" s="38" t="str">
        <f>CONCATENATE("BALANÇO SOCIAL ",identificação!B4)</f>
        <v>BALANÇO SOCIAL 2025</v>
      </c>
    </row>
    <row r="3" spans="1:1" x14ac:dyDescent="0.2">
      <c r="A3" s="40" t="s">
        <v>11</v>
      </c>
    </row>
    <row r="5" spans="1:1" x14ac:dyDescent="0.2">
      <c r="A5" s="40" t="s">
        <v>12</v>
      </c>
    </row>
    <row r="7" spans="1:1" s="42" customFormat="1" ht="15" customHeight="1" x14ac:dyDescent="0.3">
      <c r="A7" s="375" t="str">
        <f>'Quadro 1'!$A$1:$Z$1</f>
        <v>Quadro 1: Contagem dos trabalhadores por grupo/cargo/carreira, segundo a modalidade de vinculação e género, em 31 de dezembro</v>
      </c>
    </row>
    <row r="8" spans="1:1" s="42" customFormat="1" ht="15" customHeight="1" x14ac:dyDescent="0.3">
      <c r="A8" s="375" t="str">
        <f>'Quadro 2'!$A$1:$Z$1</f>
        <v>Quadro 2: Contagem dos trabalhadores por grupo/cargo/carreira, segundo o escalão etário e género, em 31 de dezembro</v>
      </c>
    </row>
    <row r="9" spans="1:1" s="42" customFormat="1" ht="15" customHeight="1" x14ac:dyDescent="0.3">
      <c r="A9" s="375" t="str">
        <f>'Quadro 3'!$A$1:$Z$1</f>
        <v>Quadro 3: Contagem dos trabalhadores por grupo/cargo/carreira, segundo o nível de antiguidade e género, em 31 de dezembro</v>
      </c>
    </row>
    <row r="10" spans="1:1" s="42" customFormat="1" ht="15" customHeight="1" x14ac:dyDescent="0.3">
      <c r="A10" s="375" t="str">
        <f>'Quadro 4'!$A$1:$Z$1</f>
        <v>Quadro 4: Contagem dos trabalhadores por grupo/cargo/carreira, segundo o nível de escolaridade e género, em 31 de dezembro</v>
      </c>
    </row>
    <row r="11" spans="1:1" s="42" customFormat="1" ht="15" customHeight="1" x14ac:dyDescent="0.3">
      <c r="A11" s="375" t="str">
        <f>'Quadro 5'!$A$1:$Z$1</f>
        <v>Quadro 5: Contagem dos trabalhadores estrangeiros por grupo/cargo/carreira, segundo a nacionalidade e género, em 31 de dezembro</v>
      </c>
    </row>
    <row r="12" spans="1:1" s="42" customFormat="1" ht="15" customHeight="1" x14ac:dyDescent="0.3">
      <c r="A12" s="375" t="str">
        <f>'Quadro 6'!$A$1:$Z$1</f>
        <v>Quadro 6: Contagem de trabalhadores portadores de deficiência por grupo/cargo/carreira, segundo o escalão etário e género, em 31 de dezembro</v>
      </c>
    </row>
    <row r="13" spans="1:1" s="42" customFormat="1" ht="15" customHeight="1" x14ac:dyDescent="0.3">
      <c r="A13" s="37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2" customFormat="1" ht="15" customHeight="1" x14ac:dyDescent="0.3">
      <c r="A14" s="375" t="str">
        <f>'Quadro 8'!$A$1:$Z$1</f>
        <v>Quadro 8: Contagem das saídas de trabalhadores nomeados ou em comissão de serviço, por grupo/cargo/carreira, segundo o motivo de saída e género</v>
      </c>
    </row>
    <row r="15" spans="1:1" s="42" customFormat="1" ht="15" customHeight="1" x14ac:dyDescent="0.3">
      <c r="A15" s="375" t="str">
        <f>'Quadro 9'!$A$1:$Z$1</f>
        <v>Quadro 9: Contagem das saídas de trabalhadores contratados, por grupo/cargo/carreira, segundo o motivo de saída e género</v>
      </c>
    </row>
    <row r="16" spans="1:1" s="42" customFormat="1" ht="15" customHeight="1" x14ac:dyDescent="0.3">
      <c r="A16" s="41" t="str">
        <f>'Quadro 10'!$A$1:$Z$1</f>
        <v>Quadro 10: Contagem dos postos de trabalho previstos e não ocupados durante o ano,  por grupo/cargo/carreira, segundo a dificuldade de recrutamento</v>
      </c>
    </row>
    <row r="17" spans="1:1" s="42" customFormat="1" ht="15" customHeight="1" x14ac:dyDescent="0.3">
      <c r="A17" s="375" t="str">
        <f>'Quadro 11'!$A$1:$Z$1</f>
        <v>Quadro 11: Contagem das mudanças de situação dos trabalhadores, por grupo/cargo/carreira, segundo o motivo e género</v>
      </c>
    </row>
    <row r="18" spans="1:1" s="42" customFormat="1" ht="15" customHeight="1" x14ac:dyDescent="0.3">
      <c r="A18" s="375" t="str">
        <f>'Quadro 12'!$A$1:$Z$1</f>
        <v>Quadro 12: Contagem dos trabalhadores por grupo/cargo/carreira, segundo a modalidade de horário de trabalho e género, em 31 de dezembro</v>
      </c>
    </row>
    <row r="19" spans="1:1" s="42" customFormat="1" ht="15" customHeight="1" x14ac:dyDescent="0.3">
      <c r="A19" s="375" t="str">
        <f>'Quadro 13'!$A$1:$AH$1</f>
        <v>Quadro 13: Contagem dos trabalhadores por grupo/cargo/carreira, segundo o  período normal de trabalho (PNT) e género, em 31 de dezembro</v>
      </c>
    </row>
    <row r="20" spans="1:1" s="42" customFormat="1" ht="15" customHeight="1" x14ac:dyDescent="0.3">
      <c r="A20" s="375" t="str">
        <f>'Quadro 14'!$A$1:$Z$1</f>
        <v>Quadro 14: Contagem das horas de trabalho suplementar durante o ano, por grupo/cargo/carreira, segundo a modalidade de prestação do trabalho e género</v>
      </c>
    </row>
    <row r="21" spans="1:1" s="42" customFormat="1" ht="15" customHeight="1" x14ac:dyDescent="0.3">
      <c r="A21" s="375" t="str">
        <f>'Quadro 14.1'!$A$1:$Z$1</f>
        <v>Quadro 14.1: Contagem das horas de trabalho nocturno, normal e suplementar durante o ano, por grupo/cargo/carreira, segundo o género</v>
      </c>
    </row>
    <row r="22" spans="1:1" s="42" customFormat="1" ht="15" customHeight="1" x14ac:dyDescent="0.3">
      <c r="A22" s="375" t="str">
        <f>'Quadro 15'!$A$1:$Z$1</f>
        <v>Quadro 15: Contagem dos dias de ausências ao trabalho durante o ano, por grupo/cargo/carreira, segundo o motivo de ausência e género</v>
      </c>
    </row>
    <row r="23" spans="1:1" s="42" customFormat="1" ht="15" customHeight="1" x14ac:dyDescent="0.3">
      <c r="A23" s="375" t="str">
        <f>'Quadro 16'!$A$1:$Z$1</f>
        <v>Quadro 16 : Contagem dos trabalhadores em greve durante o ano, por escalão de PNT e tempo de paralisação</v>
      </c>
    </row>
    <row r="24" spans="1:1" x14ac:dyDescent="0.2">
      <c r="A24" s="40"/>
    </row>
    <row r="25" spans="1:1" x14ac:dyDescent="0.2">
      <c r="A25" s="40" t="s">
        <v>16</v>
      </c>
    </row>
    <row r="27" spans="1:1" s="42" customFormat="1" ht="15" x14ac:dyDescent="0.3">
      <c r="A27" s="377" t="str">
        <f>'Quadro 17'!$A$1:$Z$1</f>
        <v>Quadro 17: Estrutura remuneratória, por género</v>
      </c>
    </row>
    <row r="28" spans="1:1" s="42" customFormat="1" ht="15" x14ac:dyDescent="0.3">
      <c r="A28" s="43" t="str">
        <f>'Quadro 18'!$A$1:$Z$1</f>
        <v>Quadro 18: Total dos encargos anuais com pessoal</v>
      </c>
    </row>
    <row r="29" spans="1:1" s="42" customFormat="1" ht="15" x14ac:dyDescent="0.3">
      <c r="A29" s="43" t="str">
        <f>'Quadro 18'!A16:B16</f>
        <v>Quadro 18.1: Suplementos remuneratórios</v>
      </c>
    </row>
    <row r="30" spans="1:1" s="42" customFormat="1" ht="15" x14ac:dyDescent="0.3">
      <c r="A30" s="44" t="str">
        <f>'Quadro 18'!A40:B40</f>
        <v>Quadro 18.2: Encargos com prestações sociais</v>
      </c>
    </row>
    <row r="31" spans="1:1" s="42" customFormat="1" ht="15" x14ac:dyDescent="0.3">
      <c r="A31" s="380" t="str">
        <f>'Quadro 18'!A56:B56</f>
        <v>Quadro 18.3: Encargos com benefícios sociais</v>
      </c>
    </row>
    <row r="33" spans="1:1" x14ac:dyDescent="0.2">
      <c r="A33" s="40" t="s">
        <v>20</v>
      </c>
    </row>
    <row r="35" spans="1:1" s="42" customFormat="1" ht="15" x14ac:dyDescent="0.3">
      <c r="A35" s="378" t="str">
        <f>'Quadro 19'!$A$1:$N$1</f>
        <v>Quadro 19: Número de acidentes de trabalho e de dias de trabalho perdidos com baixa durante o ano, por género</v>
      </c>
    </row>
    <row r="36" spans="1:1" s="42" customFormat="1" ht="15" x14ac:dyDescent="0.3">
      <c r="A36" s="378" t="str">
        <f>'Quadro 20'!$A$1:$N$1</f>
        <v>Quadro 20: Número de casos de incapacidade declarados durante o ano, relativamente aos trabalhadores vítimas de acidente de trabalho</v>
      </c>
    </row>
    <row r="37" spans="1:1" s="42" customFormat="1" ht="15" x14ac:dyDescent="0.3">
      <c r="A37" s="378" t="str">
        <f>'Quadro 21'!$A$1:$N$1</f>
        <v>Quadro 21: Número de situações participadas e confirmadas de doença profissional e de dias de trabalho perdidos durante o ano</v>
      </c>
    </row>
    <row r="38" spans="1:1" s="42" customFormat="1" ht="15" x14ac:dyDescent="0.3">
      <c r="A38" s="378" t="str">
        <f>'Quadro 22'!$A$1:$N$1</f>
        <v>Quadro 22: Número  e encargos das actividades de medicina no trabalho ocorridas durante o ano</v>
      </c>
    </row>
    <row r="39" spans="1:1" s="42" customFormat="1" ht="15" x14ac:dyDescent="0.3">
      <c r="A39" s="379" t="str">
        <f>'Quadro 23'!$A$1:$N$1</f>
        <v>Quadro 23: Número de intervenções das comissões de segurança e saúde no trabalho  ocorridas durante o ano, por tipo</v>
      </c>
    </row>
    <row r="40" spans="1:1" s="42" customFormat="1" ht="15" x14ac:dyDescent="0.3">
      <c r="A40" s="379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2" customFormat="1" ht="15" x14ac:dyDescent="0.3">
      <c r="A41" s="379" t="str">
        <f>'Quadro 25'!$A$1:$N$1</f>
        <v>Quadro 25: Número de acções de formação e sensibilização em matéria de segurança e saúde no trabalho</v>
      </c>
    </row>
    <row r="42" spans="1:1" s="42" customFormat="1" ht="15" x14ac:dyDescent="0.3">
      <c r="A42" s="380" t="str">
        <f>'Quadro 26'!$A$1:$N$1</f>
        <v>Quadro 26: Custos com a prevenção de acidentes e doenças profissionais durante o ano</v>
      </c>
    </row>
    <row r="44" spans="1:1" x14ac:dyDescent="0.2">
      <c r="A44" s="40" t="s">
        <v>24</v>
      </c>
    </row>
    <row r="45" spans="1:1" x14ac:dyDescent="0.2">
      <c r="A45" s="45"/>
    </row>
    <row r="46" spans="1:1" s="42" customFormat="1" ht="15" x14ac:dyDescent="0.3">
      <c r="A46" s="379" t="str">
        <f>'Quadros 27-30'!A1:G1</f>
        <v>Quadro 27: Contagem relativa a participações em acções de formação profissional durante o ano, por tipo de acção, segundo a duração</v>
      </c>
    </row>
    <row r="47" spans="1:1" s="42" customFormat="1" ht="15" x14ac:dyDescent="0.3">
      <c r="A47" s="379" t="str">
        <f>'Quadros 27-30'!A12:G12</f>
        <v>Quadro 28: Contagem relativa a participações em acções de formação durante o ano, por grupo/cargo/carreira, segundo o tipo de acção</v>
      </c>
    </row>
    <row r="48" spans="1:1" s="42" customFormat="1" ht="15" x14ac:dyDescent="0.3">
      <c r="A48" s="379" t="str">
        <f>'Quadros 27-30'!A69:G69</f>
        <v>Quadro 29: Contagem das horas dispendidas em formação durante o ano, por grupo/cargo/carreira, segundo o tipo de acção</v>
      </c>
    </row>
    <row r="49" spans="1:1" s="42" customFormat="1" ht="15" x14ac:dyDescent="0.3">
      <c r="A49" s="379" t="str">
        <f>'Quadros 27-30'!A123:C123</f>
        <v xml:space="preserve">Quadro 30: Despesas anuais com formação </v>
      </c>
    </row>
    <row r="51" spans="1:1" x14ac:dyDescent="0.2">
      <c r="A51" s="40" t="s">
        <v>26</v>
      </c>
    </row>
    <row r="53" spans="1:1" s="42" customFormat="1" ht="15" x14ac:dyDescent="0.3">
      <c r="A53" s="375" t="str">
        <f>'Quadros 31_32'!A1:B1</f>
        <v>Quadro 31: Relações profissionais</v>
      </c>
    </row>
    <row r="54" spans="1:1" s="42" customFormat="1" ht="15" x14ac:dyDescent="0.3">
      <c r="A54" s="375" t="str">
        <f>'Quadros 31_32'!A7:B7</f>
        <v>Quadro 32: Disciplina</v>
      </c>
    </row>
  </sheetData>
  <sheetProtection algorithmName="SHA-512" hashValue="dOtk9M8oFq6YPvAxEyyB1+279kxwT2ZAajZAQF9ArKDvdPGwjoBlhJO17gdmTNjuM6YMsUOtbnD1sJT+qZEatQ==" saltValue="8ZJWKhUoUaTYTgiZbE8fgA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7" sqref="B7"/>
    </sheetView>
  </sheetViews>
  <sheetFormatPr defaultColWidth="9.140625" defaultRowHeight="9" x14ac:dyDescent="0.2"/>
  <cols>
    <col min="1" max="1" width="55.7109375" style="146" customWidth="1"/>
    <col min="2" max="2" width="20.7109375" style="146" customWidth="1"/>
    <col min="3" max="3" width="11.5703125" style="146" customWidth="1"/>
    <col min="4" max="5" width="11.7109375" style="146" customWidth="1"/>
    <col min="6" max="6" width="9.42578125" style="146" customWidth="1"/>
    <col min="7" max="10" width="11.7109375" style="146" customWidth="1"/>
    <col min="11" max="11" width="8.28515625" style="146" customWidth="1"/>
    <col min="12" max="14" width="11.7109375" style="146" customWidth="1"/>
    <col min="15" max="16384" width="9.140625" style="146"/>
  </cols>
  <sheetData>
    <row r="1" spans="1:2" s="145" customFormat="1" ht="39.950000000000003" customHeight="1" x14ac:dyDescent="0.2">
      <c r="A1" s="532" t="s">
        <v>451</v>
      </c>
      <c r="B1" s="532"/>
    </row>
    <row r="2" spans="1:2" ht="18" customHeight="1" x14ac:dyDescent="0.2">
      <c r="A2" s="534" t="s">
        <v>405</v>
      </c>
      <c r="B2" s="533" t="s">
        <v>272</v>
      </c>
    </row>
    <row r="3" spans="1:2" ht="13.5" customHeight="1" x14ac:dyDescent="0.2">
      <c r="A3" s="535"/>
      <c r="B3" s="533"/>
    </row>
    <row r="4" spans="1:2" ht="24.95" customHeight="1" x14ac:dyDescent="0.2">
      <c r="A4" s="193" t="s">
        <v>351</v>
      </c>
      <c r="B4" s="250">
        <v>22904.1</v>
      </c>
    </row>
    <row r="5" spans="1:2" ht="24.95" customHeight="1" x14ac:dyDescent="0.2">
      <c r="A5" s="131" t="s">
        <v>352</v>
      </c>
      <c r="B5" s="251">
        <v>818.09</v>
      </c>
    </row>
    <row r="6" spans="1:2" ht="24.95" customHeight="1" x14ac:dyDescent="0.2">
      <c r="A6" s="131" t="s">
        <v>353</v>
      </c>
      <c r="B6" s="251"/>
    </row>
    <row r="7" spans="1:2" ht="24.95" customHeight="1" x14ac:dyDescent="0.2">
      <c r="A7" s="194" t="s">
        <v>354</v>
      </c>
      <c r="B7" s="252"/>
    </row>
    <row r="8" spans="1:2" ht="9.9499999999999993" customHeight="1" x14ac:dyDescent="0.2">
      <c r="A8" s="147"/>
    </row>
    <row r="9" spans="1:2" s="149" customFormat="1" ht="12" customHeight="1" x14ac:dyDescent="0.2">
      <c r="A9" s="148" t="s">
        <v>278</v>
      </c>
    </row>
    <row r="10" spans="1:2" s="149" customFormat="1" ht="13.5" x14ac:dyDescent="0.2">
      <c r="A10" s="149" t="s">
        <v>355</v>
      </c>
    </row>
    <row r="11" spans="1:2" s="149" customFormat="1" ht="13.5" x14ac:dyDescent="0.2">
      <c r="A11" s="149" t="s">
        <v>356</v>
      </c>
    </row>
    <row r="12" spans="1:2" s="149" customFormat="1" ht="13.5" x14ac:dyDescent="0.2">
      <c r="A12" s="149" t="s">
        <v>357</v>
      </c>
    </row>
    <row r="13" spans="1:2" s="149" customFormat="1" ht="13.5" x14ac:dyDescent="0.2">
      <c r="A13" s="149" t="s">
        <v>472</v>
      </c>
    </row>
    <row r="16" spans="1:2" ht="13.5" x14ac:dyDescent="0.2">
      <c r="A16" s="149"/>
    </row>
  </sheetData>
  <sheetProtection algorithmName="SHA-512" hashValue="ht9s44t8OZUKX+11j4V/8MgKPiWTCku8EnCX3IsP3yZjo/FpSBy9s0qLvcMowevy/+eBMITxlhiopyBQigE8Eg==" saltValue="h6ac9l8njaUtcpJJ9nkcl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7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110" zoomScaleNormal="100" workbookViewId="0">
      <selection activeCell="B126" sqref="B126:C126"/>
    </sheetView>
  </sheetViews>
  <sheetFormatPr defaultColWidth="9.140625" defaultRowHeight="9" x14ac:dyDescent="0.2"/>
  <cols>
    <col min="1" max="1" width="30.7109375" style="94" customWidth="1"/>
    <col min="2" max="2" width="12.7109375" style="94" customWidth="1"/>
    <col min="3" max="3" width="13.42578125" style="94" customWidth="1"/>
    <col min="4" max="7" width="12.7109375" style="94" customWidth="1"/>
    <col min="8" max="16384" width="9.140625" style="94"/>
  </cols>
  <sheetData>
    <row r="1" spans="1:7" s="215" customFormat="1" ht="39.950000000000003" customHeight="1" x14ac:dyDescent="0.2">
      <c r="A1" s="537" t="s">
        <v>445</v>
      </c>
      <c r="B1" s="537"/>
      <c r="C1" s="537"/>
      <c r="D1" s="537"/>
      <c r="E1" s="537"/>
      <c r="F1" s="537"/>
      <c r="G1" s="537"/>
    </row>
    <row r="2" spans="1:7" ht="30" customHeight="1" x14ac:dyDescent="0.2">
      <c r="A2" s="65" t="s">
        <v>358</v>
      </c>
      <c r="B2" s="65" t="s">
        <v>359</v>
      </c>
      <c r="C2" s="65" t="s">
        <v>360</v>
      </c>
      <c r="D2" s="65" t="s">
        <v>361</v>
      </c>
      <c r="E2" s="65" t="s">
        <v>362</v>
      </c>
      <c r="F2" s="65" t="s">
        <v>76</v>
      </c>
    </row>
    <row r="3" spans="1:7" ht="24.95" customHeight="1" x14ac:dyDescent="0.2">
      <c r="A3" s="193" t="s">
        <v>363</v>
      </c>
      <c r="B3" s="247">
        <v>720</v>
      </c>
      <c r="C3" s="247"/>
      <c r="D3" s="247"/>
      <c r="E3" s="247"/>
      <c r="F3" s="224">
        <f>B3+C3+D3+E3</f>
        <v>720</v>
      </c>
    </row>
    <row r="4" spans="1:7" ht="24.95" customHeight="1" x14ac:dyDescent="0.2">
      <c r="A4" s="194" t="s">
        <v>364</v>
      </c>
      <c r="B4" s="249">
        <v>388</v>
      </c>
      <c r="C4" s="249">
        <v>2</v>
      </c>
      <c r="D4" s="249"/>
      <c r="E4" s="249">
        <v>3</v>
      </c>
      <c r="F4" s="226">
        <f>B4+C4+D4+E4</f>
        <v>393</v>
      </c>
    </row>
    <row r="5" spans="1:7" ht="15" customHeight="1" x14ac:dyDescent="0.2">
      <c r="A5" s="65" t="s">
        <v>365</v>
      </c>
      <c r="B5" s="227">
        <f>SUM(B3:B4)</f>
        <v>1108</v>
      </c>
      <c r="C5" s="227">
        <f>SUM(C3:C4)</f>
        <v>2</v>
      </c>
      <c r="D5" s="227">
        <f>SUM(D3:D4)</f>
        <v>0</v>
      </c>
      <c r="E5" s="227">
        <f>SUM(E3:E4)</f>
        <v>3</v>
      </c>
      <c r="F5" s="227">
        <f>SUM(F3:F4)</f>
        <v>1113</v>
      </c>
    </row>
    <row r="6" spans="1:7" ht="9.9499999999999993" customHeight="1" x14ac:dyDescent="0.2">
      <c r="A6" s="150"/>
      <c r="B6" s="150"/>
      <c r="C6" s="150"/>
      <c r="D6" s="150"/>
      <c r="E6" s="150"/>
      <c r="F6" s="150"/>
    </row>
    <row r="7" spans="1:7" ht="12" customHeight="1" x14ac:dyDescent="0.2">
      <c r="A7" s="151" t="s">
        <v>148</v>
      </c>
    </row>
    <row r="8" spans="1:7" ht="12" customHeight="1" x14ac:dyDescent="0.2">
      <c r="A8" s="87" t="s">
        <v>366</v>
      </c>
      <c r="B8" s="121"/>
      <c r="C8" s="121"/>
      <c r="D8" s="121"/>
      <c r="E8" s="121"/>
      <c r="F8" s="121"/>
      <c r="G8" s="121"/>
    </row>
    <row r="9" spans="1:7" ht="12" customHeight="1" x14ac:dyDescent="0.2">
      <c r="A9" s="67" t="s">
        <v>367</v>
      </c>
      <c r="B9" s="152"/>
      <c r="C9" s="152"/>
      <c r="D9" s="152"/>
      <c r="E9" s="152"/>
      <c r="F9" s="152"/>
      <c r="G9" s="152"/>
    </row>
    <row r="10" spans="1:7" ht="12" customHeight="1" x14ac:dyDescent="0.2">
      <c r="A10" s="67" t="s">
        <v>368</v>
      </c>
      <c r="B10" s="152"/>
      <c r="C10" s="152"/>
      <c r="D10" s="152"/>
      <c r="E10" s="152"/>
      <c r="F10" s="152"/>
      <c r="G10" s="152"/>
    </row>
    <row r="11" spans="1:7" ht="29.25" customHeight="1" x14ac:dyDescent="0.2">
      <c r="A11" s="538" t="s">
        <v>369</v>
      </c>
      <c r="B11" s="538"/>
      <c r="C11" s="538"/>
      <c r="D11" s="538"/>
      <c r="E11" s="538"/>
      <c r="F11" s="538"/>
      <c r="G11" s="538"/>
    </row>
    <row r="12" spans="1:7" s="216" customFormat="1" ht="39.950000000000003" customHeight="1" x14ac:dyDescent="0.2">
      <c r="A12" s="537" t="s">
        <v>444</v>
      </c>
      <c r="B12" s="537"/>
      <c r="C12" s="537"/>
      <c r="D12" s="537"/>
      <c r="E12" s="537"/>
      <c r="F12" s="537"/>
      <c r="G12" s="537"/>
    </row>
    <row r="13" spans="1:7" ht="20.100000000000001" customHeight="1" x14ac:dyDescent="0.2">
      <c r="A13" s="460" t="s">
        <v>370</v>
      </c>
      <c r="B13" s="65" t="s">
        <v>371</v>
      </c>
      <c r="C13" s="65" t="s">
        <v>372</v>
      </c>
      <c r="D13" s="460" t="s">
        <v>40</v>
      </c>
      <c r="E13" s="539"/>
      <c r="F13" s="121"/>
    </row>
    <row r="14" spans="1:7" ht="30" customHeight="1" x14ac:dyDescent="0.2">
      <c r="A14" s="460"/>
      <c r="B14" s="219" t="s">
        <v>373</v>
      </c>
      <c r="C14" s="219" t="s">
        <v>373</v>
      </c>
      <c r="D14" s="219" t="s">
        <v>374</v>
      </c>
      <c r="E14" s="219" t="s">
        <v>375</v>
      </c>
      <c r="F14" s="121"/>
    </row>
    <row r="15" spans="1:7" ht="30" customHeight="1" x14ac:dyDescent="0.2">
      <c r="A15" s="312" t="s">
        <v>43</v>
      </c>
      <c r="B15" s="247"/>
      <c r="C15" s="247"/>
      <c r="D15" s="224">
        <f>B15+C15</f>
        <v>0</v>
      </c>
      <c r="E15" s="247"/>
      <c r="F15" s="121"/>
      <c r="G15" s="218"/>
    </row>
    <row r="16" spans="1:7" ht="30" customHeight="1" x14ac:dyDescent="0.2">
      <c r="A16" s="312" t="s">
        <v>407</v>
      </c>
      <c r="B16" s="248">
        <v>1</v>
      </c>
      <c r="C16" s="248"/>
      <c r="D16" s="225">
        <f>B16+C16</f>
        <v>1</v>
      </c>
      <c r="E16" s="248">
        <v>1</v>
      </c>
      <c r="F16" s="121"/>
      <c r="G16" s="218"/>
    </row>
    <row r="17" spans="1:6" ht="30" customHeight="1" x14ac:dyDescent="0.2">
      <c r="A17" s="312" t="s">
        <v>408</v>
      </c>
      <c r="B17" s="248"/>
      <c r="C17" s="248"/>
      <c r="D17" s="225">
        <f>B17+C17</f>
        <v>0</v>
      </c>
      <c r="E17" s="248"/>
      <c r="F17" s="121"/>
    </row>
    <row r="18" spans="1:6" ht="30" customHeight="1" x14ac:dyDescent="0.2">
      <c r="A18" s="312" t="s">
        <v>409</v>
      </c>
      <c r="B18" s="248">
        <v>2</v>
      </c>
      <c r="C18" s="248">
        <v>6</v>
      </c>
      <c r="D18" s="225">
        <f t="shared" ref="D18:D59" si="0">B18+C18</f>
        <v>8</v>
      </c>
      <c r="E18" s="248">
        <v>5</v>
      </c>
      <c r="F18" s="121"/>
    </row>
    <row r="19" spans="1:6" ht="30" customHeight="1" x14ac:dyDescent="0.2">
      <c r="A19" s="312" t="s">
        <v>410</v>
      </c>
      <c r="B19" s="248"/>
      <c r="C19" s="248"/>
      <c r="D19" s="225">
        <f t="shared" si="0"/>
        <v>0</v>
      </c>
      <c r="E19" s="248"/>
      <c r="F19" s="121"/>
    </row>
    <row r="20" spans="1:6" ht="30" customHeight="1" x14ac:dyDescent="0.2">
      <c r="A20" s="312" t="s">
        <v>411</v>
      </c>
      <c r="B20" s="248">
        <v>2</v>
      </c>
      <c r="C20" s="248"/>
      <c r="D20" s="225">
        <f t="shared" si="0"/>
        <v>2</v>
      </c>
      <c r="E20" s="248">
        <v>2</v>
      </c>
      <c r="F20" s="121"/>
    </row>
    <row r="21" spans="1:6" ht="30" customHeight="1" x14ac:dyDescent="0.2">
      <c r="A21" s="312" t="s">
        <v>44</v>
      </c>
      <c r="B21" s="248">
        <f>6+9</f>
        <v>15</v>
      </c>
      <c r="C21" s="248">
        <v>94</v>
      </c>
      <c r="D21" s="225">
        <f t="shared" si="0"/>
        <v>109</v>
      </c>
      <c r="E21" s="248">
        <f>74</f>
        <v>74</v>
      </c>
      <c r="F21" s="121"/>
    </row>
    <row r="22" spans="1:6" ht="30" customHeight="1" x14ac:dyDescent="0.2">
      <c r="A22" s="312" t="s">
        <v>45</v>
      </c>
      <c r="B22" s="248">
        <v>6</v>
      </c>
      <c r="C22" s="248">
        <v>176</v>
      </c>
      <c r="D22" s="225">
        <f t="shared" si="0"/>
        <v>182</v>
      </c>
      <c r="E22" s="248">
        <v>96</v>
      </c>
      <c r="F22" s="121"/>
    </row>
    <row r="23" spans="1:6" ht="30" customHeight="1" x14ac:dyDescent="0.2">
      <c r="A23" s="312" t="s">
        <v>46</v>
      </c>
      <c r="B23" s="248">
        <v>1</v>
      </c>
      <c r="C23" s="248">
        <v>58</v>
      </c>
      <c r="D23" s="225">
        <f t="shared" si="0"/>
        <v>59</v>
      </c>
      <c r="E23" s="248">
        <v>31</v>
      </c>
      <c r="F23" s="121"/>
    </row>
    <row r="24" spans="1:6" ht="30" customHeight="1" x14ac:dyDescent="0.2">
      <c r="A24" s="312" t="s">
        <v>47</v>
      </c>
      <c r="B24" s="248"/>
      <c r="C24" s="248"/>
      <c r="D24" s="225">
        <f t="shared" si="0"/>
        <v>0</v>
      </c>
      <c r="E24" s="248"/>
      <c r="F24" s="121"/>
    </row>
    <row r="25" spans="1:6" ht="30" customHeight="1" x14ac:dyDescent="0.2">
      <c r="A25" s="312" t="s">
        <v>48</v>
      </c>
      <c r="B25" s="248">
        <v>2</v>
      </c>
      <c r="C25" s="248">
        <v>22</v>
      </c>
      <c r="D25" s="225">
        <f t="shared" si="0"/>
        <v>24</v>
      </c>
      <c r="E25" s="248">
        <v>13</v>
      </c>
      <c r="F25" s="121"/>
    </row>
    <row r="26" spans="1:6" ht="30" customHeight="1" x14ac:dyDescent="0.2">
      <c r="A26" s="312" t="s">
        <v>49</v>
      </c>
      <c r="B26" s="248"/>
      <c r="C26" s="248"/>
      <c r="D26" s="225">
        <f t="shared" si="0"/>
        <v>0</v>
      </c>
      <c r="E26" s="248"/>
      <c r="F26" s="121"/>
    </row>
    <row r="27" spans="1:6" ht="30" customHeight="1" x14ac:dyDescent="0.2">
      <c r="A27" s="312" t="s">
        <v>50</v>
      </c>
      <c r="B27" s="248"/>
      <c r="C27" s="248"/>
      <c r="D27" s="225">
        <f t="shared" si="0"/>
        <v>0</v>
      </c>
      <c r="E27" s="248"/>
      <c r="F27" s="121"/>
    </row>
    <row r="28" spans="1:6" ht="30" customHeight="1" x14ac:dyDescent="0.2">
      <c r="A28" s="312" t="s">
        <v>51</v>
      </c>
      <c r="B28" s="248"/>
      <c r="C28" s="248"/>
      <c r="D28" s="225">
        <f t="shared" si="0"/>
        <v>0</v>
      </c>
      <c r="E28" s="248"/>
      <c r="F28" s="121"/>
    </row>
    <row r="29" spans="1:6" ht="30" customHeight="1" x14ac:dyDescent="0.2">
      <c r="A29" s="312" t="s">
        <v>52</v>
      </c>
      <c r="B29" s="248"/>
      <c r="C29" s="248"/>
      <c r="D29" s="225">
        <f t="shared" si="0"/>
        <v>0</v>
      </c>
      <c r="E29" s="248"/>
      <c r="F29" s="121"/>
    </row>
    <row r="30" spans="1:6" ht="30" customHeight="1" x14ac:dyDescent="0.2">
      <c r="A30" s="312" t="s">
        <v>53</v>
      </c>
      <c r="B30" s="248"/>
      <c r="C30" s="248"/>
      <c r="D30" s="225">
        <f t="shared" si="0"/>
        <v>0</v>
      </c>
      <c r="E30" s="248"/>
      <c r="F30" s="121"/>
    </row>
    <row r="31" spans="1:6" ht="30" customHeight="1" x14ac:dyDescent="0.2">
      <c r="A31" s="312" t="s">
        <v>54</v>
      </c>
      <c r="B31" s="248">
        <v>65</v>
      </c>
      <c r="C31" s="248">
        <v>4</v>
      </c>
      <c r="D31" s="225">
        <f t="shared" si="0"/>
        <v>69</v>
      </c>
      <c r="E31" s="248">
        <v>28</v>
      </c>
      <c r="F31" s="121"/>
    </row>
    <row r="32" spans="1:6" ht="30" customHeight="1" x14ac:dyDescent="0.2">
      <c r="A32" s="312" t="s">
        <v>55</v>
      </c>
      <c r="B32" s="248">
        <v>561</v>
      </c>
      <c r="C32" s="248">
        <v>32</v>
      </c>
      <c r="D32" s="225">
        <f t="shared" si="0"/>
        <v>593</v>
      </c>
      <c r="E32" s="248">
        <v>138</v>
      </c>
      <c r="F32" s="121"/>
    </row>
    <row r="33" spans="1:7" ht="30" customHeight="1" x14ac:dyDescent="0.2">
      <c r="A33" s="312" t="s">
        <v>56</v>
      </c>
      <c r="B33" s="248">
        <v>65</v>
      </c>
      <c r="C33" s="248">
        <v>1</v>
      </c>
      <c r="D33" s="225">
        <f t="shared" si="0"/>
        <v>66</v>
      </c>
      <c r="E33" s="248">
        <v>16</v>
      </c>
      <c r="F33" s="121"/>
    </row>
    <row r="34" spans="1:7" ht="30" customHeight="1" x14ac:dyDescent="0.2">
      <c r="A34" s="312" t="s">
        <v>57</v>
      </c>
      <c r="B34" s="248"/>
      <c r="C34" s="248"/>
      <c r="D34" s="225">
        <f t="shared" si="0"/>
        <v>0</v>
      </c>
      <c r="E34" s="248"/>
      <c r="F34" s="121"/>
    </row>
    <row r="35" spans="1:7" ht="30" customHeight="1" x14ac:dyDescent="0.2">
      <c r="A35" s="312" t="s">
        <v>58</v>
      </c>
      <c r="B35" s="248"/>
      <c r="C35" s="248"/>
      <c r="D35" s="225">
        <f t="shared" si="0"/>
        <v>0</v>
      </c>
      <c r="E35" s="248"/>
      <c r="F35" s="121"/>
    </row>
    <row r="36" spans="1:7" ht="30" customHeight="1" x14ac:dyDescent="0.2">
      <c r="A36" s="312" t="s">
        <v>59</v>
      </c>
      <c r="B36" s="248"/>
      <c r="C36" s="248"/>
      <c r="D36" s="225">
        <f t="shared" si="0"/>
        <v>0</v>
      </c>
      <c r="E36" s="248"/>
      <c r="F36" s="121"/>
    </row>
    <row r="37" spans="1:7" ht="30" customHeight="1" x14ac:dyDescent="0.2">
      <c r="A37" s="312" t="s">
        <v>60</v>
      </c>
      <c r="B37" s="248"/>
      <c r="C37" s="248"/>
      <c r="D37" s="225">
        <f t="shared" si="0"/>
        <v>0</v>
      </c>
      <c r="E37" s="248"/>
      <c r="F37" s="121"/>
    </row>
    <row r="38" spans="1:7" ht="30" customHeight="1" x14ac:dyDescent="0.2">
      <c r="A38" s="312" t="s">
        <v>61</v>
      </c>
      <c r="B38" s="248"/>
      <c r="C38" s="248"/>
      <c r="D38" s="225">
        <f t="shared" si="0"/>
        <v>0</v>
      </c>
      <c r="E38" s="248"/>
      <c r="F38" s="121"/>
    </row>
    <row r="39" spans="1:7" ht="30" customHeight="1" x14ac:dyDescent="0.2">
      <c r="A39" s="312" t="s">
        <v>62</v>
      </c>
      <c r="B39" s="248"/>
      <c r="C39" s="248"/>
      <c r="D39" s="225">
        <f t="shared" si="0"/>
        <v>0</v>
      </c>
      <c r="E39" s="248"/>
      <c r="F39" s="121"/>
    </row>
    <row r="40" spans="1:7" ht="30" customHeight="1" x14ac:dyDescent="0.2">
      <c r="A40" s="312" t="s">
        <v>63</v>
      </c>
      <c r="B40" s="248"/>
      <c r="C40" s="248"/>
      <c r="D40" s="225">
        <f t="shared" si="0"/>
        <v>0</v>
      </c>
      <c r="E40" s="248"/>
      <c r="F40" s="121"/>
    </row>
    <row r="41" spans="1:7" ht="30" customHeight="1" x14ac:dyDescent="0.2">
      <c r="A41" s="312" t="s">
        <v>64</v>
      </c>
      <c r="B41" s="248"/>
      <c r="C41" s="248"/>
      <c r="D41" s="225">
        <f t="shared" si="0"/>
        <v>0</v>
      </c>
      <c r="E41" s="248"/>
      <c r="F41" s="121"/>
    </row>
    <row r="42" spans="1:7" ht="30" customHeight="1" x14ac:dyDescent="0.2">
      <c r="A42" s="312" t="s">
        <v>65</v>
      </c>
      <c r="B42" s="248"/>
      <c r="C42" s="248"/>
      <c r="D42" s="225">
        <f t="shared" si="0"/>
        <v>0</v>
      </c>
      <c r="E42" s="248"/>
      <c r="F42" s="121"/>
    </row>
    <row r="43" spans="1:7" ht="30" customHeight="1" x14ac:dyDescent="0.2">
      <c r="A43" s="312" t="s">
        <v>66</v>
      </c>
      <c r="B43" s="248"/>
      <c r="C43" s="248"/>
      <c r="D43" s="225">
        <f t="shared" si="0"/>
        <v>0</v>
      </c>
      <c r="E43" s="248"/>
      <c r="F43" s="121"/>
    </row>
    <row r="44" spans="1:7" ht="30" customHeight="1" x14ac:dyDescent="0.2">
      <c r="A44" s="312" t="s">
        <v>67</v>
      </c>
      <c r="B44" s="248"/>
      <c r="C44" s="248"/>
      <c r="D44" s="225">
        <f t="shared" si="0"/>
        <v>0</v>
      </c>
      <c r="E44" s="248"/>
      <c r="F44" s="121"/>
    </row>
    <row r="45" spans="1:7" ht="30" customHeight="1" x14ac:dyDescent="0.2">
      <c r="A45" s="312" t="s">
        <v>412</v>
      </c>
      <c r="B45" s="248"/>
      <c r="C45" s="248"/>
      <c r="D45" s="225">
        <f t="shared" si="0"/>
        <v>0</v>
      </c>
      <c r="E45" s="248"/>
      <c r="F45" s="153"/>
    </row>
    <row r="46" spans="1:7" ht="30" customHeight="1" x14ac:dyDescent="0.2">
      <c r="A46" s="312" t="s">
        <v>413</v>
      </c>
      <c r="B46" s="248"/>
      <c r="C46" s="248"/>
      <c r="D46" s="225">
        <f t="shared" si="0"/>
        <v>0</v>
      </c>
      <c r="E46" s="248"/>
      <c r="F46" s="153"/>
      <c r="G46" s="153"/>
    </row>
    <row r="47" spans="1:7" ht="30" customHeight="1" x14ac:dyDescent="0.2">
      <c r="A47" s="312" t="s">
        <v>414</v>
      </c>
      <c r="B47" s="248"/>
      <c r="C47" s="248"/>
      <c r="D47" s="225">
        <f t="shared" si="0"/>
        <v>0</v>
      </c>
      <c r="E47" s="248"/>
      <c r="F47" s="153"/>
      <c r="G47" s="153"/>
    </row>
    <row r="48" spans="1:7" ht="30" customHeight="1" x14ac:dyDescent="0.2">
      <c r="A48" s="312" t="s">
        <v>68</v>
      </c>
      <c r="B48" s="248"/>
      <c r="C48" s="248"/>
      <c r="D48" s="225">
        <f t="shared" si="0"/>
        <v>0</v>
      </c>
      <c r="E48" s="248"/>
      <c r="F48" s="153"/>
      <c r="G48" s="153"/>
    </row>
    <row r="49" spans="1:7" ht="30" customHeight="1" x14ac:dyDescent="0.2">
      <c r="A49" s="312" t="s">
        <v>415</v>
      </c>
      <c r="B49" s="248"/>
      <c r="C49" s="248"/>
      <c r="D49" s="225">
        <f t="shared" si="0"/>
        <v>0</v>
      </c>
      <c r="E49" s="248"/>
      <c r="F49" s="153"/>
      <c r="G49" s="153"/>
    </row>
    <row r="50" spans="1:7" ht="30" customHeight="1" x14ac:dyDescent="0.2">
      <c r="A50" s="312" t="s">
        <v>416</v>
      </c>
      <c r="B50" s="248"/>
      <c r="C50" s="248"/>
      <c r="D50" s="225">
        <f t="shared" si="0"/>
        <v>0</v>
      </c>
      <c r="E50" s="248"/>
      <c r="F50" s="153"/>
      <c r="G50" s="153"/>
    </row>
    <row r="51" spans="1:7" ht="30" customHeight="1" x14ac:dyDescent="0.2">
      <c r="A51" s="312" t="s">
        <v>417</v>
      </c>
      <c r="B51" s="248"/>
      <c r="C51" s="248"/>
      <c r="D51" s="225">
        <f t="shared" si="0"/>
        <v>0</v>
      </c>
      <c r="E51" s="248"/>
      <c r="F51" s="153"/>
      <c r="G51" s="153"/>
    </row>
    <row r="52" spans="1:7" ht="30" customHeight="1" x14ac:dyDescent="0.2">
      <c r="A52" s="312" t="s">
        <v>69</v>
      </c>
      <c r="B52" s="248"/>
      <c r="C52" s="248"/>
      <c r="D52" s="225">
        <f t="shared" si="0"/>
        <v>0</v>
      </c>
      <c r="E52" s="248"/>
      <c r="F52" s="153"/>
      <c r="G52" s="153"/>
    </row>
    <row r="53" spans="1:7" ht="30" customHeight="1" x14ac:dyDescent="0.2">
      <c r="A53" s="312" t="s">
        <v>70</v>
      </c>
      <c r="B53" s="248"/>
      <c r="C53" s="248"/>
      <c r="D53" s="225">
        <f t="shared" si="0"/>
        <v>0</v>
      </c>
      <c r="E53" s="248"/>
      <c r="F53" s="153"/>
      <c r="G53" s="153"/>
    </row>
    <row r="54" spans="1:7" ht="30" customHeight="1" x14ac:dyDescent="0.2">
      <c r="A54" s="312" t="s">
        <v>71</v>
      </c>
      <c r="B54" s="248"/>
      <c r="C54" s="248"/>
      <c r="D54" s="225">
        <f t="shared" si="0"/>
        <v>0</v>
      </c>
      <c r="E54" s="248"/>
      <c r="F54" s="153"/>
      <c r="G54" s="153"/>
    </row>
    <row r="55" spans="1:7" ht="30" customHeight="1" x14ac:dyDescent="0.2">
      <c r="A55" s="312" t="s">
        <v>72</v>
      </c>
      <c r="B55" s="248"/>
      <c r="C55" s="248"/>
      <c r="D55" s="225">
        <f t="shared" si="0"/>
        <v>0</v>
      </c>
      <c r="E55" s="248"/>
      <c r="F55" s="153"/>
      <c r="G55" s="153"/>
    </row>
    <row r="56" spans="1:7" ht="30" customHeight="1" x14ac:dyDescent="0.2">
      <c r="A56" s="312" t="s">
        <v>73</v>
      </c>
      <c r="B56" s="248"/>
      <c r="C56" s="248"/>
      <c r="D56" s="225">
        <f t="shared" si="0"/>
        <v>0</v>
      </c>
      <c r="E56" s="248"/>
      <c r="F56" s="153"/>
      <c r="G56" s="153"/>
    </row>
    <row r="57" spans="1:7" s="217" customFormat="1" ht="30" customHeight="1" x14ac:dyDescent="0.2">
      <c r="A57" s="312" t="s">
        <v>418</v>
      </c>
      <c r="B57" s="248"/>
      <c r="C57" s="248"/>
      <c r="D57" s="225">
        <f t="shared" si="0"/>
        <v>0</v>
      </c>
      <c r="E57" s="248"/>
      <c r="F57" s="153"/>
      <c r="G57" s="153"/>
    </row>
    <row r="58" spans="1:7" ht="30" customHeight="1" x14ac:dyDescent="0.2">
      <c r="A58" s="312" t="s">
        <v>74</v>
      </c>
      <c r="B58" s="248"/>
      <c r="C58" s="248"/>
      <c r="D58" s="225">
        <f t="shared" si="0"/>
        <v>0</v>
      </c>
      <c r="E58" s="248"/>
      <c r="F58" s="153"/>
      <c r="G58" s="153"/>
    </row>
    <row r="59" spans="1:7" ht="30" customHeight="1" x14ac:dyDescent="0.2">
      <c r="A59" s="312" t="s">
        <v>75</v>
      </c>
      <c r="B59" s="249"/>
      <c r="C59" s="249"/>
      <c r="D59" s="226">
        <f t="shared" si="0"/>
        <v>0</v>
      </c>
      <c r="E59" s="249"/>
      <c r="F59" s="153"/>
      <c r="G59" s="153"/>
    </row>
    <row r="60" spans="1:7" s="87" customFormat="1" ht="20.25" customHeight="1" x14ac:dyDescent="0.2">
      <c r="A60" s="65" t="s">
        <v>76</v>
      </c>
      <c r="B60" s="227">
        <f>SUM(B15:B59)</f>
        <v>720</v>
      </c>
      <c r="C60" s="227">
        <f>SUM(C15:C59)</f>
        <v>393</v>
      </c>
      <c r="D60" s="227">
        <f>SUM(D15:D59)</f>
        <v>1113</v>
      </c>
      <c r="E60" s="227">
        <f>SUM(E15:E59)</f>
        <v>404</v>
      </c>
      <c r="F60" s="153"/>
      <c r="G60" s="153"/>
    </row>
    <row r="61" spans="1:7" s="87" customFormat="1" ht="12" customHeight="1" x14ac:dyDescent="0.2">
      <c r="A61" s="66"/>
      <c r="B61" s="540" t="s">
        <v>376</v>
      </c>
      <c r="C61" s="541"/>
      <c r="D61" s="541"/>
      <c r="E61" s="153"/>
      <c r="F61" s="153"/>
      <c r="G61" s="153"/>
    </row>
    <row r="62" spans="1:7" s="87" customFormat="1" ht="12" customHeight="1" x14ac:dyDescent="0.2">
      <c r="A62" s="151" t="s">
        <v>148</v>
      </c>
      <c r="B62" s="153"/>
      <c r="C62" s="66"/>
      <c r="D62" s="153"/>
      <c r="E62" s="153"/>
      <c r="F62" s="153"/>
      <c r="G62" s="153"/>
    </row>
    <row r="63" spans="1:7" s="87" customFormat="1" ht="30" customHeight="1" x14ac:dyDescent="0.2">
      <c r="A63" s="542" t="s">
        <v>377</v>
      </c>
      <c r="B63" s="542"/>
      <c r="C63" s="542"/>
      <c r="D63" s="542"/>
      <c r="E63" s="542"/>
      <c r="F63" s="542"/>
      <c r="G63" s="542"/>
    </row>
    <row r="64" spans="1:7" s="87" customFormat="1" ht="30" customHeight="1" x14ac:dyDescent="0.2">
      <c r="A64" s="542" t="s">
        <v>401</v>
      </c>
      <c r="B64" s="542"/>
      <c r="C64" s="542"/>
      <c r="D64" s="542"/>
      <c r="E64" s="542"/>
      <c r="F64" s="542"/>
      <c r="G64" s="542"/>
    </row>
    <row r="65" spans="1:13" s="100" customFormat="1" ht="13.5" x14ac:dyDescent="0.3">
      <c r="A65" s="52" t="s">
        <v>503</v>
      </c>
      <c r="B65" s="52"/>
      <c r="C65" s="52"/>
      <c r="D65" s="52"/>
      <c r="E65" s="52"/>
      <c r="F65" s="52"/>
      <c r="G65" s="52"/>
    </row>
    <row r="66" spans="1:13" s="51" customFormat="1" ht="16.5" customHeight="1" x14ac:dyDescent="0.3">
      <c r="A66" s="52" t="s">
        <v>81</v>
      </c>
    </row>
    <row r="67" spans="1:13" s="51" customFormat="1" ht="30.75" customHeight="1" x14ac:dyDescent="0.3">
      <c r="A67" s="403" t="s">
        <v>420</v>
      </c>
      <c r="B67" s="403"/>
      <c r="C67" s="403"/>
      <c r="D67" s="403"/>
      <c r="E67" s="403"/>
      <c r="F67" s="403"/>
      <c r="G67" s="403"/>
      <c r="H67" s="333"/>
      <c r="I67" s="333"/>
      <c r="J67" s="333"/>
      <c r="K67" s="333"/>
      <c r="L67" s="333"/>
      <c r="M67" s="333"/>
    </row>
    <row r="68" spans="1:13" ht="24.95" customHeight="1" x14ac:dyDescent="0.2">
      <c r="A68" s="58"/>
      <c r="F68" s="154"/>
      <c r="G68" s="154"/>
    </row>
    <row r="69" spans="1:13" ht="45.75" customHeight="1" x14ac:dyDescent="0.2">
      <c r="A69" s="536" t="s">
        <v>443</v>
      </c>
      <c r="B69" s="536"/>
      <c r="C69" s="536"/>
      <c r="D69" s="536"/>
      <c r="E69" s="536"/>
      <c r="F69" s="536"/>
      <c r="G69" s="536"/>
    </row>
    <row r="70" spans="1:13" ht="30" customHeight="1" x14ac:dyDescent="0.2">
      <c r="A70" s="65" t="s">
        <v>475</v>
      </c>
      <c r="B70" s="460" t="s">
        <v>473</v>
      </c>
      <c r="C70" s="460"/>
      <c r="D70" s="460" t="s">
        <v>474</v>
      </c>
      <c r="E70" s="545"/>
      <c r="F70" s="460" t="s">
        <v>378</v>
      </c>
      <c r="G70" s="545"/>
    </row>
    <row r="71" spans="1:13" ht="30" customHeight="1" x14ac:dyDescent="0.2">
      <c r="A71" s="312" t="s">
        <v>43</v>
      </c>
      <c r="B71" s="546"/>
      <c r="C71" s="546"/>
      <c r="D71" s="546"/>
      <c r="E71" s="546"/>
      <c r="F71" s="547">
        <f>B71+D71</f>
        <v>0</v>
      </c>
      <c r="G71" s="547"/>
    </row>
    <row r="72" spans="1:13" s="87" customFormat="1" ht="30" customHeight="1" x14ac:dyDescent="0.2">
      <c r="A72" s="312" t="s">
        <v>407</v>
      </c>
      <c r="B72" s="543">
        <v>0.125</v>
      </c>
      <c r="C72" s="543"/>
      <c r="D72" s="543"/>
      <c r="E72" s="543"/>
      <c r="F72" s="544">
        <f t="shared" ref="F72:F115" si="1">B72+D72</f>
        <v>0.125</v>
      </c>
      <c r="G72" s="544"/>
    </row>
    <row r="73" spans="1:13" s="87" customFormat="1" ht="30" customHeight="1" x14ac:dyDescent="0.2">
      <c r="A73" s="312" t="s">
        <v>408</v>
      </c>
      <c r="B73" s="543"/>
      <c r="C73" s="543"/>
      <c r="D73" s="543"/>
      <c r="E73" s="543"/>
      <c r="F73" s="544">
        <f t="shared" si="1"/>
        <v>0</v>
      </c>
      <c r="G73" s="544"/>
    </row>
    <row r="74" spans="1:13" ht="30" customHeight="1" x14ac:dyDescent="0.2">
      <c r="A74" s="312" t="s">
        <v>409</v>
      </c>
      <c r="B74" s="543">
        <v>0.1875</v>
      </c>
      <c r="C74" s="543"/>
      <c r="D74" s="543">
        <v>1.6666666666666667</v>
      </c>
      <c r="E74" s="543"/>
      <c r="F74" s="544">
        <f t="shared" si="1"/>
        <v>1.8541666666666667</v>
      </c>
      <c r="G74" s="544"/>
    </row>
    <row r="75" spans="1:13" ht="30" customHeight="1" x14ac:dyDescent="0.2">
      <c r="A75" s="312" t="s">
        <v>410</v>
      </c>
      <c r="B75" s="543"/>
      <c r="C75" s="543"/>
      <c r="D75" s="543"/>
      <c r="E75" s="543"/>
      <c r="F75" s="544">
        <f t="shared" si="1"/>
        <v>0</v>
      </c>
      <c r="G75" s="544"/>
    </row>
    <row r="76" spans="1:13" ht="30" customHeight="1" x14ac:dyDescent="0.2">
      <c r="A76" s="312" t="s">
        <v>411</v>
      </c>
      <c r="B76" s="543">
        <v>4.1666666666666664E-2</v>
      </c>
      <c r="C76" s="543"/>
      <c r="D76" s="543"/>
      <c r="E76" s="543"/>
      <c r="F76" s="544">
        <f t="shared" si="1"/>
        <v>4.1666666666666664E-2</v>
      </c>
      <c r="G76" s="544"/>
    </row>
    <row r="77" spans="1:13" ht="30" customHeight="1" x14ac:dyDescent="0.2">
      <c r="A77" s="312" t="s">
        <v>44</v>
      </c>
      <c r="B77" s="543">
        <v>1.375</v>
      </c>
      <c r="C77" s="543"/>
      <c r="D77" s="543">
        <v>27.708333333333332</v>
      </c>
      <c r="E77" s="543"/>
      <c r="F77" s="544">
        <f t="shared" si="1"/>
        <v>29.083333333333332</v>
      </c>
      <c r="G77" s="544"/>
    </row>
    <row r="78" spans="1:13" ht="30" customHeight="1" x14ac:dyDescent="0.2">
      <c r="A78" s="312" t="s">
        <v>45</v>
      </c>
      <c r="B78" s="543">
        <v>1.0208333333333333</v>
      </c>
      <c r="C78" s="543"/>
      <c r="D78" s="543">
        <v>40.666666666666664</v>
      </c>
      <c r="E78" s="543"/>
      <c r="F78" s="544">
        <f t="shared" si="1"/>
        <v>41.6875</v>
      </c>
      <c r="G78" s="544"/>
    </row>
    <row r="79" spans="1:13" ht="30" customHeight="1" x14ac:dyDescent="0.2">
      <c r="A79" s="312" t="s">
        <v>46</v>
      </c>
      <c r="B79" s="543">
        <v>0.125</v>
      </c>
      <c r="C79" s="543"/>
      <c r="D79" s="543">
        <v>10.541666666666666</v>
      </c>
      <c r="E79" s="543"/>
      <c r="F79" s="544">
        <f t="shared" si="1"/>
        <v>10.666666666666666</v>
      </c>
      <c r="G79" s="544"/>
    </row>
    <row r="80" spans="1:13" ht="30" customHeight="1" x14ac:dyDescent="0.2">
      <c r="A80" s="312" t="s">
        <v>47</v>
      </c>
      <c r="B80" s="543"/>
      <c r="C80" s="543"/>
      <c r="D80" s="543"/>
      <c r="E80" s="543"/>
      <c r="F80" s="544">
        <f t="shared" si="1"/>
        <v>0</v>
      </c>
      <c r="G80" s="544"/>
    </row>
    <row r="81" spans="1:7" ht="30" customHeight="1" x14ac:dyDescent="0.2">
      <c r="A81" s="312" t="s">
        <v>48</v>
      </c>
      <c r="B81" s="543">
        <v>0.4375</v>
      </c>
      <c r="C81" s="543"/>
      <c r="D81" s="543">
        <v>4.875</v>
      </c>
      <c r="E81" s="543"/>
      <c r="F81" s="544">
        <f t="shared" si="1"/>
        <v>5.3125</v>
      </c>
      <c r="G81" s="544"/>
    </row>
    <row r="82" spans="1:7" ht="30" customHeight="1" x14ac:dyDescent="0.2">
      <c r="A82" s="312" t="s">
        <v>49</v>
      </c>
      <c r="B82" s="543"/>
      <c r="C82" s="543"/>
      <c r="D82" s="543"/>
      <c r="E82" s="543"/>
      <c r="F82" s="544">
        <f t="shared" si="1"/>
        <v>0</v>
      </c>
      <c r="G82" s="544"/>
    </row>
    <row r="83" spans="1:7" ht="30" customHeight="1" x14ac:dyDescent="0.2">
      <c r="A83" s="312" t="s">
        <v>50</v>
      </c>
      <c r="B83" s="543"/>
      <c r="C83" s="543"/>
      <c r="D83" s="543"/>
      <c r="E83" s="543"/>
      <c r="F83" s="544">
        <f t="shared" si="1"/>
        <v>0</v>
      </c>
      <c r="G83" s="544"/>
    </row>
    <row r="84" spans="1:7" ht="30" customHeight="1" x14ac:dyDescent="0.2">
      <c r="A84" s="312" t="s">
        <v>51</v>
      </c>
      <c r="B84" s="543"/>
      <c r="C84" s="543"/>
      <c r="D84" s="543"/>
      <c r="E84" s="543"/>
      <c r="F84" s="544">
        <f t="shared" si="1"/>
        <v>0</v>
      </c>
      <c r="G84" s="544"/>
    </row>
    <row r="85" spans="1:7" ht="30" customHeight="1" x14ac:dyDescent="0.2">
      <c r="A85" s="312" t="s">
        <v>52</v>
      </c>
      <c r="B85" s="543"/>
      <c r="C85" s="543"/>
      <c r="D85" s="543"/>
      <c r="E85" s="543"/>
      <c r="F85" s="544">
        <f t="shared" si="1"/>
        <v>0</v>
      </c>
      <c r="G85" s="544"/>
    </row>
    <row r="86" spans="1:7" ht="30" customHeight="1" x14ac:dyDescent="0.2">
      <c r="A86" s="312" t="s">
        <v>53</v>
      </c>
      <c r="B86" s="543"/>
      <c r="C86" s="543"/>
      <c r="D86" s="543"/>
      <c r="E86" s="543"/>
      <c r="F86" s="544">
        <f t="shared" si="1"/>
        <v>0</v>
      </c>
      <c r="G86" s="544"/>
    </row>
    <row r="87" spans="1:7" ht="30" customHeight="1" x14ac:dyDescent="0.2">
      <c r="A87" s="312" t="s">
        <v>54</v>
      </c>
      <c r="B87" s="543">
        <v>6.666666666666667</v>
      </c>
      <c r="C87" s="543"/>
      <c r="D87" s="543">
        <v>1.2291666666666667</v>
      </c>
      <c r="E87" s="543"/>
      <c r="F87" s="544">
        <f t="shared" si="1"/>
        <v>7.8958333333333339</v>
      </c>
      <c r="G87" s="544"/>
    </row>
    <row r="88" spans="1:7" ht="30" customHeight="1" x14ac:dyDescent="0.2">
      <c r="A88" s="312" t="s">
        <v>55</v>
      </c>
      <c r="B88" s="543">
        <v>53.625</v>
      </c>
      <c r="C88" s="543"/>
      <c r="D88" s="543">
        <v>67.375</v>
      </c>
      <c r="E88" s="543"/>
      <c r="F88" s="544">
        <f t="shared" si="1"/>
        <v>121</v>
      </c>
      <c r="G88" s="544"/>
    </row>
    <row r="89" spans="1:7" ht="30" customHeight="1" x14ac:dyDescent="0.2">
      <c r="A89" s="312" t="s">
        <v>56</v>
      </c>
      <c r="B89" s="543">
        <v>6.729166666666667</v>
      </c>
      <c r="C89" s="543"/>
      <c r="D89" s="543">
        <v>6.25E-2</v>
      </c>
      <c r="E89" s="543"/>
      <c r="F89" s="544">
        <f t="shared" si="1"/>
        <v>6.791666666666667</v>
      </c>
      <c r="G89" s="544"/>
    </row>
    <row r="90" spans="1:7" ht="30" customHeight="1" x14ac:dyDescent="0.2">
      <c r="A90" s="312" t="s">
        <v>57</v>
      </c>
      <c r="B90" s="543"/>
      <c r="C90" s="543"/>
      <c r="D90" s="543"/>
      <c r="E90" s="543"/>
      <c r="F90" s="544">
        <f t="shared" si="1"/>
        <v>0</v>
      </c>
      <c r="G90" s="544"/>
    </row>
    <row r="91" spans="1:7" ht="30" customHeight="1" x14ac:dyDescent="0.2">
      <c r="A91" s="312" t="s">
        <v>58</v>
      </c>
      <c r="B91" s="543"/>
      <c r="C91" s="543"/>
      <c r="D91" s="543"/>
      <c r="E91" s="543"/>
      <c r="F91" s="544">
        <f t="shared" si="1"/>
        <v>0</v>
      </c>
      <c r="G91" s="544"/>
    </row>
    <row r="92" spans="1:7" ht="30" customHeight="1" x14ac:dyDescent="0.2">
      <c r="A92" s="312" t="s">
        <v>59</v>
      </c>
      <c r="B92" s="543"/>
      <c r="C92" s="543"/>
      <c r="D92" s="543"/>
      <c r="E92" s="543"/>
      <c r="F92" s="544">
        <f t="shared" si="1"/>
        <v>0</v>
      </c>
      <c r="G92" s="544"/>
    </row>
    <row r="93" spans="1:7" ht="30" customHeight="1" x14ac:dyDescent="0.2">
      <c r="A93" s="312" t="s">
        <v>60</v>
      </c>
      <c r="B93" s="543"/>
      <c r="C93" s="543"/>
      <c r="D93" s="543"/>
      <c r="E93" s="543"/>
      <c r="F93" s="544">
        <f t="shared" si="1"/>
        <v>0</v>
      </c>
      <c r="G93" s="544"/>
    </row>
    <row r="94" spans="1:7" ht="30" customHeight="1" x14ac:dyDescent="0.2">
      <c r="A94" s="312" t="s">
        <v>61</v>
      </c>
      <c r="B94" s="543"/>
      <c r="C94" s="543"/>
      <c r="D94" s="543"/>
      <c r="E94" s="543"/>
      <c r="F94" s="544">
        <f t="shared" si="1"/>
        <v>0</v>
      </c>
      <c r="G94" s="544"/>
    </row>
    <row r="95" spans="1:7" ht="30" customHeight="1" x14ac:dyDescent="0.2">
      <c r="A95" s="312" t="s">
        <v>62</v>
      </c>
      <c r="B95" s="543"/>
      <c r="C95" s="543"/>
      <c r="D95" s="543"/>
      <c r="E95" s="543"/>
      <c r="F95" s="544">
        <f t="shared" si="1"/>
        <v>0</v>
      </c>
      <c r="G95" s="544"/>
    </row>
    <row r="96" spans="1:7" ht="30" customHeight="1" x14ac:dyDescent="0.2">
      <c r="A96" s="312" t="s">
        <v>63</v>
      </c>
      <c r="B96" s="543"/>
      <c r="C96" s="543"/>
      <c r="D96" s="543"/>
      <c r="E96" s="543"/>
      <c r="F96" s="544">
        <f t="shared" si="1"/>
        <v>0</v>
      </c>
      <c r="G96" s="544"/>
    </row>
    <row r="97" spans="1:7" ht="30" customHeight="1" x14ac:dyDescent="0.2">
      <c r="A97" s="312" t="s">
        <v>64</v>
      </c>
      <c r="B97" s="543"/>
      <c r="C97" s="543"/>
      <c r="D97" s="543"/>
      <c r="E97" s="543"/>
      <c r="F97" s="544">
        <f t="shared" si="1"/>
        <v>0</v>
      </c>
      <c r="G97" s="544"/>
    </row>
    <row r="98" spans="1:7" ht="30" customHeight="1" x14ac:dyDescent="0.2">
      <c r="A98" s="312" t="s">
        <v>65</v>
      </c>
      <c r="B98" s="543"/>
      <c r="C98" s="543"/>
      <c r="D98" s="543"/>
      <c r="E98" s="543"/>
      <c r="F98" s="544">
        <f t="shared" si="1"/>
        <v>0</v>
      </c>
      <c r="G98" s="544"/>
    </row>
    <row r="99" spans="1:7" ht="30" customHeight="1" x14ac:dyDescent="0.2">
      <c r="A99" s="312" t="s">
        <v>66</v>
      </c>
      <c r="B99" s="543"/>
      <c r="C99" s="543"/>
      <c r="D99" s="543"/>
      <c r="E99" s="543"/>
      <c r="F99" s="544">
        <f t="shared" si="1"/>
        <v>0</v>
      </c>
      <c r="G99" s="544"/>
    </row>
    <row r="100" spans="1:7" ht="30" customHeight="1" x14ac:dyDescent="0.2">
      <c r="A100" s="312" t="s">
        <v>67</v>
      </c>
      <c r="B100" s="543"/>
      <c r="C100" s="543"/>
      <c r="D100" s="543"/>
      <c r="E100" s="543"/>
      <c r="F100" s="544">
        <f t="shared" si="1"/>
        <v>0</v>
      </c>
      <c r="G100" s="544"/>
    </row>
    <row r="101" spans="1:7" ht="30" customHeight="1" x14ac:dyDescent="0.2">
      <c r="A101" s="312" t="s">
        <v>412</v>
      </c>
      <c r="B101" s="543"/>
      <c r="C101" s="543"/>
      <c r="D101" s="543"/>
      <c r="E101" s="543"/>
      <c r="F101" s="544">
        <f t="shared" si="1"/>
        <v>0</v>
      </c>
      <c r="G101" s="544"/>
    </row>
    <row r="102" spans="1:7" ht="30" customHeight="1" x14ac:dyDescent="0.2">
      <c r="A102" s="312" t="s">
        <v>413</v>
      </c>
      <c r="B102" s="543"/>
      <c r="C102" s="543"/>
      <c r="D102" s="543"/>
      <c r="E102" s="543"/>
      <c r="F102" s="544">
        <f t="shared" si="1"/>
        <v>0</v>
      </c>
      <c r="G102" s="544"/>
    </row>
    <row r="103" spans="1:7" ht="30" customHeight="1" x14ac:dyDescent="0.2">
      <c r="A103" s="312" t="s">
        <v>414</v>
      </c>
      <c r="B103" s="543"/>
      <c r="C103" s="543"/>
      <c r="D103" s="543"/>
      <c r="E103" s="543"/>
      <c r="F103" s="544">
        <f t="shared" si="1"/>
        <v>0</v>
      </c>
      <c r="G103" s="544"/>
    </row>
    <row r="104" spans="1:7" ht="30" customHeight="1" x14ac:dyDescent="0.2">
      <c r="A104" s="312" t="s">
        <v>68</v>
      </c>
      <c r="B104" s="543"/>
      <c r="C104" s="543"/>
      <c r="D104" s="543"/>
      <c r="E104" s="543"/>
      <c r="F104" s="544">
        <f t="shared" si="1"/>
        <v>0</v>
      </c>
      <c r="G104" s="544"/>
    </row>
    <row r="105" spans="1:7" ht="30" customHeight="1" x14ac:dyDescent="0.2">
      <c r="A105" s="312" t="s">
        <v>415</v>
      </c>
      <c r="B105" s="543"/>
      <c r="C105" s="543"/>
      <c r="D105" s="543"/>
      <c r="E105" s="543"/>
      <c r="F105" s="544">
        <f t="shared" si="1"/>
        <v>0</v>
      </c>
      <c r="G105" s="544"/>
    </row>
    <row r="106" spans="1:7" ht="30" customHeight="1" x14ac:dyDescent="0.2">
      <c r="A106" s="312" t="s">
        <v>416</v>
      </c>
      <c r="B106" s="543"/>
      <c r="C106" s="543"/>
      <c r="D106" s="543"/>
      <c r="E106" s="543"/>
      <c r="F106" s="544">
        <f t="shared" si="1"/>
        <v>0</v>
      </c>
      <c r="G106" s="544"/>
    </row>
    <row r="107" spans="1:7" ht="30" customHeight="1" x14ac:dyDescent="0.2">
      <c r="A107" s="312" t="s">
        <v>417</v>
      </c>
      <c r="B107" s="543"/>
      <c r="C107" s="543"/>
      <c r="D107" s="543"/>
      <c r="E107" s="543"/>
      <c r="F107" s="544">
        <f t="shared" si="1"/>
        <v>0</v>
      </c>
      <c r="G107" s="544"/>
    </row>
    <row r="108" spans="1:7" ht="30" customHeight="1" x14ac:dyDescent="0.2">
      <c r="A108" s="312" t="s">
        <v>69</v>
      </c>
      <c r="B108" s="543"/>
      <c r="C108" s="543"/>
      <c r="D108" s="543"/>
      <c r="E108" s="543"/>
      <c r="F108" s="544">
        <f t="shared" si="1"/>
        <v>0</v>
      </c>
      <c r="G108" s="544"/>
    </row>
    <row r="109" spans="1:7" ht="30" customHeight="1" x14ac:dyDescent="0.2">
      <c r="A109" s="312" t="s">
        <v>70</v>
      </c>
      <c r="B109" s="543"/>
      <c r="C109" s="543"/>
      <c r="D109" s="543"/>
      <c r="E109" s="543"/>
      <c r="F109" s="544">
        <f t="shared" si="1"/>
        <v>0</v>
      </c>
      <c r="G109" s="544"/>
    </row>
    <row r="110" spans="1:7" ht="30" customHeight="1" x14ac:dyDescent="0.2">
      <c r="A110" s="312" t="s">
        <v>71</v>
      </c>
      <c r="B110" s="543"/>
      <c r="C110" s="543"/>
      <c r="D110" s="543"/>
      <c r="E110" s="543"/>
      <c r="F110" s="544">
        <f t="shared" si="1"/>
        <v>0</v>
      </c>
      <c r="G110" s="544"/>
    </row>
    <row r="111" spans="1:7" ht="30" customHeight="1" x14ac:dyDescent="0.2">
      <c r="A111" s="312" t="s">
        <v>72</v>
      </c>
      <c r="B111" s="543"/>
      <c r="C111" s="543"/>
      <c r="D111" s="543"/>
      <c r="E111" s="543"/>
      <c r="F111" s="544">
        <f t="shared" si="1"/>
        <v>0</v>
      </c>
      <c r="G111" s="544"/>
    </row>
    <row r="112" spans="1:7" ht="30" customHeight="1" x14ac:dyDescent="0.2">
      <c r="A112" s="312" t="s">
        <v>73</v>
      </c>
      <c r="B112" s="543"/>
      <c r="C112" s="543"/>
      <c r="D112" s="543"/>
      <c r="E112" s="543"/>
      <c r="F112" s="544">
        <f t="shared" si="1"/>
        <v>0</v>
      </c>
      <c r="G112" s="544"/>
    </row>
    <row r="113" spans="1:13" ht="30" customHeight="1" x14ac:dyDescent="0.2">
      <c r="A113" s="312" t="s">
        <v>418</v>
      </c>
      <c r="B113" s="543"/>
      <c r="C113" s="543"/>
      <c r="D113" s="543"/>
      <c r="E113" s="543"/>
      <c r="F113" s="544">
        <f t="shared" si="1"/>
        <v>0</v>
      </c>
      <c r="G113" s="544"/>
    </row>
    <row r="114" spans="1:13" ht="30" customHeight="1" x14ac:dyDescent="0.2">
      <c r="A114" s="312" t="s">
        <v>74</v>
      </c>
      <c r="B114" s="543"/>
      <c r="C114" s="543"/>
      <c r="D114" s="543"/>
      <c r="E114" s="543"/>
      <c r="F114" s="544">
        <f t="shared" si="1"/>
        <v>0</v>
      </c>
      <c r="G114" s="544"/>
    </row>
    <row r="115" spans="1:13" ht="30" customHeight="1" x14ac:dyDescent="0.2">
      <c r="A115" s="312" t="s">
        <v>75</v>
      </c>
      <c r="B115" s="552"/>
      <c r="C115" s="552"/>
      <c r="D115" s="552"/>
      <c r="E115" s="552"/>
      <c r="F115" s="553">
        <f t="shared" si="1"/>
        <v>0</v>
      </c>
      <c r="G115" s="553"/>
    </row>
    <row r="116" spans="1:13" x14ac:dyDescent="0.2">
      <c r="A116" s="155"/>
      <c r="B116" s="155"/>
      <c r="C116" s="155"/>
      <c r="D116" s="155"/>
      <c r="E116" s="155"/>
      <c r="F116" s="155"/>
      <c r="G116" s="155"/>
    </row>
    <row r="117" spans="1:13" ht="13.5" x14ac:dyDescent="0.2">
      <c r="A117" s="151" t="s">
        <v>148</v>
      </c>
      <c r="B117" s="87"/>
      <c r="C117" s="87"/>
      <c r="D117" s="87"/>
      <c r="E117" s="87"/>
      <c r="F117" s="87"/>
      <c r="G117" s="87"/>
    </row>
    <row r="118" spans="1:13" ht="13.5" x14ac:dyDescent="0.2">
      <c r="A118" s="549" t="s">
        <v>477</v>
      </c>
      <c r="B118" s="549"/>
      <c r="C118" s="549"/>
      <c r="D118" s="549"/>
      <c r="E118" s="549"/>
      <c r="F118" s="549"/>
      <c r="G118" s="549"/>
      <c r="H118" s="549"/>
    </row>
    <row r="119" spans="1:13" s="100" customFormat="1" ht="13.5" x14ac:dyDescent="0.3">
      <c r="A119" s="52" t="s">
        <v>503</v>
      </c>
      <c r="B119" s="52"/>
      <c r="C119" s="52"/>
      <c r="D119" s="52"/>
      <c r="E119" s="52"/>
      <c r="F119" s="52"/>
      <c r="G119" s="52"/>
    </row>
    <row r="120" spans="1:13" s="51" customFormat="1" ht="13.35" customHeight="1" x14ac:dyDescent="0.3">
      <c r="A120" s="52" t="s">
        <v>81</v>
      </c>
    </row>
    <row r="121" spans="1:13" s="51" customFormat="1" ht="23.25" customHeight="1" x14ac:dyDescent="0.3">
      <c r="A121" s="403" t="s">
        <v>420</v>
      </c>
      <c r="B121" s="403"/>
      <c r="C121" s="403"/>
      <c r="D121" s="403"/>
      <c r="E121" s="403"/>
      <c r="F121" s="403"/>
      <c r="G121" s="403"/>
      <c r="H121" s="333"/>
      <c r="I121" s="333"/>
      <c r="J121" s="333"/>
      <c r="K121" s="333"/>
      <c r="L121" s="333"/>
      <c r="M121" s="333"/>
    </row>
    <row r="122" spans="1:13" x14ac:dyDescent="0.2">
      <c r="A122" s="156"/>
    </row>
    <row r="123" spans="1:13" ht="37.5" customHeight="1" x14ac:dyDescent="0.2">
      <c r="A123" s="537" t="s">
        <v>25</v>
      </c>
      <c r="B123" s="537"/>
      <c r="C123" s="537"/>
      <c r="D123" s="157"/>
      <c r="E123" s="157"/>
      <c r="F123" s="157"/>
      <c r="G123" s="157"/>
    </row>
    <row r="124" spans="1:13" ht="30" customHeight="1" x14ac:dyDescent="0.2">
      <c r="A124" s="214" t="s">
        <v>379</v>
      </c>
      <c r="B124" s="550" t="s">
        <v>272</v>
      </c>
      <c r="C124" s="550"/>
    </row>
    <row r="125" spans="1:13" ht="30" customHeight="1" x14ac:dyDescent="0.2">
      <c r="A125" s="193" t="s">
        <v>380</v>
      </c>
      <c r="B125" s="551"/>
      <c r="C125" s="551"/>
    </row>
    <row r="126" spans="1:13" ht="30" customHeight="1" x14ac:dyDescent="0.2">
      <c r="A126" s="194" t="s">
        <v>381</v>
      </c>
      <c r="B126" s="554">
        <v>33669.379999999997</v>
      </c>
      <c r="C126" s="554"/>
    </row>
    <row r="127" spans="1:13" ht="15" customHeight="1" x14ac:dyDescent="0.2">
      <c r="A127" s="57" t="s">
        <v>76</v>
      </c>
      <c r="B127" s="548">
        <f>SUM(B125:C126)</f>
        <v>33669.379999999997</v>
      </c>
      <c r="C127" s="548"/>
    </row>
    <row r="129" spans="1:7" ht="13.5" x14ac:dyDescent="0.2">
      <c r="A129" s="151" t="s">
        <v>148</v>
      </c>
      <c r="B129" s="87"/>
      <c r="C129" s="87"/>
      <c r="D129" s="87"/>
      <c r="E129" s="87"/>
      <c r="F129" s="87"/>
      <c r="G129" s="87"/>
    </row>
    <row r="130" spans="1:7" ht="13.5" x14ac:dyDescent="0.2">
      <c r="A130" s="119" t="s">
        <v>518</v>
      </c>
      <c r="B130" s="158"/>
      <c r="C130" s="158"/>
      <c r="D130" s="158"/>
      <c r="E130" s="158"/>
      <c r="F130" s="158"/>
      <c r="G130" s="158"/>
    </row>
    <row r="131" spans="1:7" ht="13.5" x14ac:dyDescent="0.2">
      <c r="A131" s="119" t="s">
        <v>492</v>
      </c>
      <c r="B131" s="158"/>
      <c r="C131" s="158"/>
      <c r="D131" s="158"/>
      <c r="E131" s="158"/>
      <c r="F131" s="158"/>
      <c r="G131" s="158"/>
    </row>
  </sheetData>
  <sheetProtection algorithmName="SHA-512" hashValue="OwjudInt2mxoONHpJwHJ+cWG5YKQzXYYzm/MxlBGtER42JWv1xi+hsWcxmUU8w2bw/ZPierbLi2lUdd0EmCpyw==" saltValue="NUcLsWkl1qmowlQhfnbVdg==" spinCount="100000" sheet="1" selectLockedCells="1"/>
  <mergeCells count="155"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topLeftCell="A6" zoomScaleNormal="100" workbookViewId="0">
      <selection activeCell="B16" sqref="B16"/>
    </sheetView>
  </sheetViews>
  <sheetFormatPr defaultColWidth="9.140625" defaultRowHeight="9" x14ac:dyDescent="0.15"/>
  <cols>
    <col min="1" max="1" width="60.7109375" style="162" customWidth="1"/>
    <col min="2" max="2" width="20.7109375" style="64" customWidth="1"/>
    <col min="3" max="5" width="10.7109375" style="64" customWidth="1"/>
    <col min="6" max="16384" width="9.140625" style="64"/>
  </cols>
  <sheetData>
    <row r="1" spans="1:3" s="159" customFormat="1" ht="30" customHeight="1" x14ac:dyDescent="0.3">
      <c r="A1" s="537" t="s">
        <v>27</v>
      </c>
      <c r="B1" s="537"/>
    </row>
    <row r="2" spans="1:3" s="161" customFormat="1" ht="30" customHeight="1" x14ac:dyDescent="0.2">
      <c r="A2" s="220" t="s">
        <v>382</v>
      </c>
      <c r="B2" s="220" t="s">
        <v>335</v>
      </c>
      <c r="C2" s="160"/>
    </row>
    <row r="3" spans="1:3" ht="24.95" customHeight="1" x14ac:dyDescent="0.15">
      <c r="A3" s="193" t="s">
        <v>383</v>
      </c>
      <c r="B3" s="247">
        <v>86</v>
      </c>
    </row>
    <row r="4" spans="1:3" ht="24.95" customHeight="1" x14ac:dyDescent="0.15">
      <c r="A4" s="131" t="s">
        <v>384</v>
      </c>
      <c r="B4" s="248"/>
    </row>
    <row r="5" spans="1:3" ht="24.95" customHeight="1" x14ac:dyDescent="0.15">
      <c r="A5" s="194" t="s">
        <v>385</v>
      </c>
      <c r="B5" s="249"/>
    </row>
    <row r="6" spans="1:3" ht="10.5" customHeight="1" x14ac:dyDescent="0.15">
      <c r="A6" s="555"/>
      <c r="B6" s="556"/>
    </row>
    <row r="7" spans="1:3" s="159" customFormat="1" ht="30" customHeight="1" x14ac:dyDescent="0.3">
      <c r="A7" s="537" t="s">
        <v>28</v>
      </c>
      <c r="B7" s="537"/>
    </row>
    <row r="8" spans="1:3" ht="30" customHeight="1" x14ac:dyDescent="0.15">
      <c r="A8" s="220" t="s">
        <v>386</v>
      </c>
      <c r="B8" s="220" t="s">
        <v>335</v>
      </c>
    </row>
    <row r="9" spans="1:3" ht="24.95" customHeight="1" x14ac:dyDescent="0.15">
      <c r="A9" s="193" t="s">
        <v>387</v>
      </c>
      <c r="B9" s="247">
        <v>4</v>
      </c>
    </row>
    <row r="10" spans="1:3" ht="24.95" customHeight="1" x14ac:dyDescent="0.15">
      <c r="A10" s="131" t="s">
        <v>388</v>
      </c>
      <c r="B10" s="248">
        <v>1</v>
      </c>
    </row>
    <row r="11" spans="1:3" ht="24.95" customHeight="1" x14ac:dyDescent="0.15">
      <c r="A11" s="131" t="s">
        <v>389</v>
      </c>
      <c r="B11" s="248">
        <v>1</v>
      </c>
    </row>
    <row r="12" spans="1:3" ht="24.95" customHeight="1" x14ac:dyDescent="0.15">
      <c r="A12" s="131" t="s">
        <v>390</v>
      </c>
      <c r="B12" s="246">
        <f>SUM(B13:B19)</f>
        <v>4</v>
      </c>
    </row>
    <row r="13" spans="1:3" ht="20.100000000000001" customHeight="1" x14ac:dyDescent="0.15">
      <c r="A13" s="131" t="s">
        <v>391</v>
      </c>
      <c r="B13" s="248"/>
    </row>
    <row r="14" spans="1:3" ht="20.100000000000001" customHeight="1" x14ac:dyDescent="0.15">
      <c r="A14" s="131" t="s">
        <v>392</v>
      </c>
      <c r="B14" s="248"/>
    </row>
    <row r="15" spans="1:3" ht="20.100000000000001" customHeight="1" x14ac:dyDescent="0.15">
      <c r="A15" s="131" t="s">
        <v>393</v>
      </c>
      <c r="B15" s="248">
        <v>1</v>
      </c>
    </row>
    <row r="16" spans="1:3" ht="20.100000000000001" customHeight="1" x14ac:dyDescent="0.15">
      <c r="A16" s="131" t="s">
        <v>394</v>
      </c>
      <c r="B16" s="248">
        <v>3</v>
      </c>
    </row>
    <row r="17" spans="1:2" ht="20.100000000000001" customHeight="1" x14ac:dyDescent="0.15">
      <c r="A17" s="131" t="s">
        <v>395</v>
      </c>
      <c r="B17" s="248"/>
    </row>
    <row r="18" spans="1:2" ht="20.100000000000001" customHeight="1" x14ac:dyDescent="0.15">
      <c r="A18" s="131" t="s">
        <v>396</v>
      </c>
      <c r="B18" s="248"/>
    </row>
    <row r="19" spans="1:2" ht="20.100000000000001" customHeight="1" x14ac:dyDescent="0.15">
      <c r="A19" s="194" t="s">
        <v>397</v>
      </c>
      <c r="B19" s="249"/>
    </row>
    <row r="20" spans="1:2" ht="9.75" customHeight="1" x14ac:dyDescent="0.15">
      <c r="A20" s="64"/>
    </row>
    <row r="21" spans="1:2" s="68" customFormat="1" ht="12" customHeight="1" x14ac:dyDescent="0.3">
      <c r="A21" s="68" t="s">
        <v>148</v>
      </c>
    </row>
    <row r="22" spans="1:2" s="68" customFormat="1" ht="12" customHeight="1" x14ac:dyDescent="0.3">
      <c r="A22" s="68" t="s">
        <v>398</v>
      </c>
    </row>
    <row r="23" spans="1:2" s="68" customFormat="1" ht="12" customHeight="1" x14ac:dyDescent="0.3">
      <c r="A23" s="68" t="s">
        <v>496</v>
      </c>
    </row>
    <row r="24" spans="1:2" x14ac:dyDescent="0.15">
      <c r="A24" s="64"/>
    </row>
    <row r="25" spans="1:2" x14ac:dyDescent="0.15">
      <c r="A25" s="64"/>
    </row>
    <row r="26" spans="1:2" x14ac:dyDescent="0.15">
      <c r="A26" s="64"/>
    </row>
    <row r="27" spans="1:2" x14ac:dyDescent="0.15">
      <c r="A27" s="64"/>
    </row>
    <row r="28" spans="1:2" x14ac:dyDescent="0.15">
      <c r="A28" s="64"/>
    </row>
    <row r="29" spans="1:2" x14ac:dyDescent="0.15">
      <c r="A29" s="64"/>
    </row>
    <row r="30" spans="1:2" x14ac:dyDescent="0.15">
      <c r="A30" s="64"/>
    </row>
    <row r="31" spans="1:2" x14ac:dyDescent="0.15">
      <c r="A31" s="64"/>
    </row>
    <row r="32" spans="1:2" x14ac:dyDescent="0.15">
      <c r="A32" s="64"/>
    </row>
    <row r="33" spans="1:1" x14ac:dyDescent="0.15">
      <c r="A33" s="64"/>
    </row>
    <row r="34" spans="1:1" x14ac:dyDescent="0.15">
      <c r="A34" s="64"/>
    </row>
    <row r="35" spans="1:1" x14ac:dyDescent="0.15">
      <c r="A35" s="64"/>
    </row>
    <row r="36" spans="1:1" x14ac:dyDescent="0.15">
      <c r="A36" s="64"/>
    </row>
    <row r="37" spans="1:1" x14ac:dyDescent="0.15">
      <c r="A37" s="64"/>
    </row>
    <row r="38" spans="1:1" x14ac:dyDescent="0.15">
      <c r="A38" s="64"/>
    </row>
    <row r="39" spans="1:1" x14ac:dyDescent="0.15">
      <c r="A39" s="64"/>
    </row>
    <row r="40" spans="1:1" x14ac:dyDescent="0.15">
      <c r="A40" s="64"/>
    </row>
    <row r="41" spans="1:1" x14ac:dyDescent="0.15">
      <c r="A41" s="64"/>
    </row>
    <row r="42" spans="1:1" x14ac:dyDescent="0.15">
      <c r="A42" s="64"/>
    </row>
    <row r="43" spans="1:1" x14ac:dyDescent="0.15">
      <c r="A43" s="64"/>
    </row>
    <row r="44" spans="1:1" x14ac:dyDescent="0.15">
      <c r="A44" s="64"/>
    </row>
    <row r="45" spans="1:1" x14ac:dyDescent="0.15">
      <c r="A45" s="64"/>
    </row>
    <row r="46" spans="1:1" x14ac:dyDescent="0.15">
      <c r="A46" s="64"/>
    </row>
    <row r="47" spans="1:1" x14ac:dyDescent="0.15">
      <c r="A47" s="64"/>
    </row>
    <row r="48" spans="1:1" x14ac:dyDescent="0.15">
      <c r="A48" s="64"/>
    </row>
    <row r="49" spans="1:1" x14ac:dyDescent="0.15">
      <c r="A49" s="64"/>
    </row>
    <row r="50" spans="1:1" x14ac:dyDescent="0.15">
      <c r="A50" s="64"/>
    </row>
    <row r="51" spans="1:1" x14ac:dyDescent="0.15">
      <c r="A51" s="64"/>
    </row>
    <row r="52" spans="1:1" x14ac:dyDescent="0.15">
      <c r="A52" s="64"/>
    </row>
    <row r="53" spans="1:1" x14ac:dyDescent="0.15">
      <c r="A53" s="64"/>
    </row>
    <row r="54" spans="1:1" x14ac:dyDescent="0.15">
      <c r="A54" s="64"/>
    </row>
    <row r="55" spans="1:1" x14ac:dyDescent="0.15">
      <c r="A55" s="64"/>
    </row>
    <row r="56" spans="1:1" x14ac:dyDescent="0.15">
      <c r="A56" s="64"/>
    </row>
    <row r="57" spans="1:1" x14ac:dyDescent="0.15">
      <c r="A57" s="64"/>
    </row>
    <row r="58" spans="1:1" x14ac:dyDescent="0.15">
      <c r="A58" s="64"/>
    </row>
    <row r="59" spans="1:1" x14ac:dyDescent="0.15">
      <c r="A59" s="64"/>
    </row>
    <row r="60" spans="1:1" x14ac:dyDescent="0.15">
      <c r="A60" s="64"/>
    </row>
    <row r="61" spans="1:1" x14ac:dyDescent="0.15">
      <c r="A61" s="64"/>
    </row>
    <row r="62" spans="1:1" x14ac:dyDescent="0.15">
      <c r="A62" s="64"/>
    </row>
    <row r="63" spans="1:1" x14ac:dyDescent="0.15">
      <c r="A63" s="64"/>
    </row>
    <row r="64" spans="1:1" x14ac:dyDescent="0.15">
      <c r="A64" s="64"/>
    </row>
    <row r="65" spans="1:1" x14ac:dyDescent="0.15">
      <c r="A65" s="64"/>
    </row>
    <row r="66" spans="1:1" x14ac:dyDescent="0.15">
      <c r="A66" s="64"/>
    </row>
    <row r="67" spans="1:1" x14ac:dyDescent="0.15">
      <c r="A67" s="64"/>
    </row>
    <row r="68" spans="1:1" x14ac:dyDescent="0.15">
      <c r="A68" s="64"/>
    </row>
    <row r="69" spans="1:1" x14ac:dyDescent="0.15">
      <c r="A69" s="64"/>
    </row>
    <row r="70" spans="1:1" x14ac:dyDescent="0.15">
      <c r="A70" s="64"/>
    </row>
    <row r="71" spans="1:1" x14ac:dyDescent="0.15">
      <c r="A71" s="64"/>
    </row>
    <row r="72" spans="1:1" x14ac:dyDescent="0.15">
      <c r="A72" s="64"/>
    </row>
    <row r="73" spans="1:1" x14ac:dyDescent="0.15">
      <c r="A73" s="64"/>
    </row>
    <row r="74" spans="1:1" x14ac:dyDescent="0.15">
      <c r="A74" s="64"/>
    </row>
    <row r="75" spans="1:1" x14ac:dyDescent="0.15">
      <c r="A75" s="64"/>
    </row>
    <row r="76" spans="1:1" x14ac:dyDescent="0.15">
      <c r="A76" s="64"/>
    </row>
    <row r="77" spans="1:1" x14ac:dyDescent="0.15">
      <c r="A77" s="64"/>
    </row>
    <row r="78" spans="1:1" x14ac:dyDescent="0.15">
      <c r="A78" s="64"/>
    </row>
    <row r="79" spans="1:1" x14ac:dyDescent="0.15">
      <c r="A79" s="64"/>
    </row>
    <row r="80" spans="1:1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  <row r="93" spans="1:1" x14ac:dyDescent="0.15">
      <c r="A93" s="64"/>
    </row>
    <row r="94" spans="1:1" x14ac:dyDescent="0.15">
      <c r="A94" s="64"/>
    </row>
    <row r="95" spans="1:1" x14ac:dyDescent="0.15">
      <c r="A95" s="64"/>
    </row>
    <row r="96" spans="1:1" x14ac:dyDescent="0.15">
      <c r="A96" s="64"/>
    </row>
    <row r="97" spans="1:1" x14ac:dyDescent="0.15">
      <c r="A97" s="64"/>
    </row>
    <row r="98" spans="1:1" x14ac:dyDescent="0.15">
      <c r="A98" s="64"/>
    </row>
    <row r="99" spans="1:1" x14ac:dyDescent="0.15">
      <c r="A99" s="64"/>
    </row>
    <row r="100" spans="1:1" x14ac:dyDescent="0.15">
      <c r="A100" s="64"/>
    </row>
    <row r="101" spans="1:1" x14ac:dyDescent="0.15">
      <c r="A101" s="64"/>
    </row>
    <row r="102" spans="1:1" x14ac:dyDescent="0.15">
      <c r="A102" s="64"/>
    </row>
    <row r="103" spans="1:1" x14ac:dyDescent="0.15">
      <c r="A103" s="64"/>
    </row>
    <row r="104" spans="1:1" x14ac:dyDescent="0.15">
      <c r="A104" s="64"/>
    </row>
    <row r="105" spans="1:1" x14ac:dyDescent="0.15">
      <c r="A105" s="64"/>
    </row>
    <row r="106" spans="1:1" x14ac:dyDescent="0.15">
      <c r="A106" s="64"/>
    </row>
    <row r="107" spans="1:1" x14ac:dyDescent="0.15">
      <c r="A107" s="64"/>
    </row>
    <row r="108" spans="1:1" x14ac:dyDescent="0.15">
      <c r="A108" s="64"/>
    </row>
    <row r="109" spans="1:1" x14ac:dyDescent="0.15">
      <c r="A109" s="64"/>
    </row>
    <row r="110" spans="1:1" x14ac:dyDescent="0.15">
      <c r="A110" s="64"/>
    </row>
    <row r="111" spans="1:1" x14ac:dyDescent="0.15">
      <c r="A111" s="64"/>
    </row>
    <row r="112" spans="1:1" x14ac:dyDescent="0.15">
      <c r="A112" s="64"/>
    </row>
    <row r="113" spans="1:1" x14ac:dyDescent="0.15">
      <c r="A113" s="64"/>
    </row>
    <row r="114" spans="1:1" x14ac:dyDescent="0.15">
      <c r="A114" s="64"/>
    </row>
    <row r="115" spans="1:1" x14ac:dyDescent="0.15">
      <c r="A115" s="64"/>
    </row>
    <row r="116" spans="1:1" x14ac:dyDescent="0.15">
      <c r="A116" s="64"/>
    </row>
    <row r="117" spans="1:1" x14ac:dyDescent="0.15">
      <c r="A117" s="64"/>
    </row>
    <row r="118" spans="1:1" x14ac:dyDescent="0.15">
      <c r="A118" s="64"/>
    </row>
    <row r="119" spans="1:1" x14ac:dyDescent="0.15">
      <c r="A119" s="64"/>
    </row>
    <row r="120" spans="1:1" x14ac:dyDescent="0.15">
      <c r="A120" s="64"/>
    </row>
    <row r="121" spans="1:1" x14ac:dyDescent="0.15">
      <c r="A121" s="64"/>
    </row>
    <row r="122" spans="1:1" x14ac:dyDescent="0.15">
      <c r="A122" s="64"/>
    </row>
    <row r="123" spans="1:1" x14ac:dyDescent="0.15">
      <c r="A123" s="64"/>
    </row>
    <row r="124" spans="1:1" x14ac:dyDescent="0.15">
      <c r="A124" s="64"/>
    </row>
    <row r="125" spans="1:1" x14ac:dyDescent="0.15">
      <c r="A125" s="64"/>
    </row>
    <row r="126" spans="1:1" x14ac:dyDescent="0.15">
      <c r="A126" s="64"/>
    </row>
    <row r="127" spans="1:1" x14ac:dyDescent="0.15">
      <c r="A127" s="64"/>
    </row>
    <row r="128" spans="1:1" x14ac:dyDescent="0.15">
      <c r="A128" s="64"/>
    </row>
    <row r="129" spans="1:1" x14ac:dyDescent="0.15">
      <c r="A129" s="64"/>
    </row>
    <row r="130" spans="1:1" x14ac:dyDescent="0.15">
      <c r="A130" s="64"/>
    </row>
    <row r="131" spans="1:1" x14ac:dyDescent="0.15">
      <c r="A131" s="64"/>
    </row>
    <row r="132" spans="1:1" x14ac:dyDescent="0.15">
      <c r="A132" s="64"/>
    </row>
    <row r="133" spans="1:1" x14ac:dyDescent="0.15">
      <c r="A133" s="64"/>
    </row>
    <row r="134" spans="1:1" x14ac:dyDescent="0.15">
      <c r="A134" s="64"/>
    </row>
    <row r="135" spans="1:1" x14ac:dyDescent="0.15">
      <c r="A135" s="64"/>
    </row>
    <row r="136" spans="1:1" x14ac:dyDescent="0.15">
      <c r="A136" s="64"/>
    </row>
    <row r="137" spans="1:1" x14ac:dyDescent="0.15">
      <c r="A137" s="64"/>
    </row>
    <row r="138" spans="1:1" x14ac:dyDescent="0.15">
      <c r="A138" s="64"/>
    </row>
    <row r="139" spans="1:1" x14ac:dyDescent="0.15">
      <c r="A139" s="64"/>
    </row>
    <row r="140" spans="1:1" x14ac:dyDescent="0.15">
      <c r="A140" s="64"/>
    </row>
    <row r="141" spans="1:1" x14ac:dyDescent="0.15">
      <c r="A141" s="64"/>
    </row>
    <row r="142" spans="1:1" x14ac:dyDescent="0.15">
      <c r="A142" s="64"/>
    </row>
    <row r="143" spans="1:1" x14ac:dyDescent="0.15">
      <c r="A143" s="64"/>
    </row>
    <row r="144" spans="1:1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1" x14ac:dyDescent="0.15">
      <c r="A161" s="64"/>
    </row>
    <row r="162" spans="1:1" x14ac:dyDescent="0.15">
      <c r="A162" s="64"/>
    </row>
    <row r="163" spans="1:1" x14ac:dyDescent="0.15">
      <c r="A163" s="64"/>
    </row>
    <row r="164" spans="1:1" x14ac:dyDescent="0.15">
      <c r="A164" s="64"/>
    </row>
    <row r="165" spans="1:1" x14ac:dyDescent="0.15">
      <c r="A165" s="64"/>
    </row>
    <row r="166" spans="1:1" x14ac:dyDescent="0.15">
      <c r="A166" s="64"/>
    </row>
    <row r="167" spans="1:1" x14ac:dyDescent="0.15">
      <c r="A167" s="64"/>
    </row>
    <row r="168" spans="1:1" x14ac:dyDescent="0.15">
      <c r="A168" s="64"/>
    </row>
    <row r="169" spans="1:1" x14ac:dyDescent="0.15">
      <c r="A169" s="64"/>
    </row>
    <row r="170" spans="1:1" x14ac:dyDescent="0.15">
      <c r="A170" s="64"/>
    </row>
    <row r="171" spans="1:1" x14ac:dyDescent="0.15">
      <c r="A171" s="64"/>
    </row>
    <row r="172" spans="1:1" x14ac:dyDescent="0.15">
      <c r="A172" s="64"/>
    </row>
    <row r="173" spans="1:1" x14ac:dyDescent="0.15">
      <c r="A173" s="64"/>
    </row>
    <row r="174" spans="1:1" x14ac:dyDescent="0.15">
      <c r="A174" s="64"/>
    </row>
    <row r="175" spans="1:1" x14ac:dyDescent="0.15">
      <c r="A175" s="64"/>
    </row>
    <row r="176" spans="1:1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1" x14ac:dyDescent="0.15">
      <c r="A209" s="64"/>
    </row>
    <row r="210" spans="1:1" x14ac:dyDescent="0.15">
      <c r="A210" s="64"/>
    </row>
    <row r="211" spans="1:1" x14ac:dyDescent="0.15">
      <c r="A211" s="64"/>
    </row>
    <row r="212" spans="1:1" x14ac:dyDescent="0.15">
      <c r="A212" s="64"/>
    </row>
    <row r="213" spans="1:1" x14ac:dyDescent="0.15">
      <c r="A213" s="64"/>
    </row>
    <row r="214" spans="1:1" x14ac:dyDescent="0.15">
      <c r="A214" s="64"/>
    </row>
    <row r="215" spans="1:1" x14ac:dyDescent="0.15">
      <c r="A215" s="64"/>
    </row>
    <row r="216" spans="1:1" x14ac:dyDescent="0.15">
      <c r="A216" s="64"/>
    </row>
    <row r="217" spans="1:1" x14ac:dyDescent="0.15">
      <c r="A217" s="64"/>
    </row>
    <row r="218" spans="1:1" x14ac:dyDescent="0.15">
      <c r="A218" s="64"/>
    </row>
    <row r="219" spans="1:1" x14ac:dyDescent="0.15">
      <c r="A219" s="64"/>
    </row>
    <row r="220" spans="1:1" x14ac:dyDescent="0.15">
      <c r="A220" s="64"/>
    </row>
    <row r="221" spans="1:1" x14ac:dyDescent="0.15">
      <c r="A221" s="64"/>
    </row>
    <row r="222" spans="1:1" x14ac:dyDescent="0.15">
      <c r="A222" s="64"/>
    </row>
    <row r="223" spans="1:1" x14ac:dyDescent="0.15">
      <c r="A223" s="64"/>
    </row>
    <row r="224" spans="1:1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1" x14ac:dyDescent="0.15">
      <c r="A305" s="64"/>
    </row>
    <row r="306" spans="1:1" x14ac:dyDescent="0.15">
      <c r="A306" s="64"/>
    </row>
    <row r="307" spans="1:1" x14ac:dyDescent="0.15">
      <c r="A307" s="64"/>
    </row>
    <row r="308" spans="1:1" x14ac:dyDescent="0.15">
      <c r="A308" s="64"/>
    </row>
    <row r="309" spans="1:1" x14ac:dyDescent="0.15">
      <c r="A309" s="64"/>
    </row>
    <row r="310" spans="1:1" x14ac:dyDescent="0.15">
      <c r="A310" s="64"/>
    </row>
    <row r="311" spans="1:1" x14ac:dyDescent="0.15">
      <c r="A311" s="64"/>
    </row>
    <row r="312" spans="1:1" x14ac:dyDescent="0.15">
      <c r="A312" s="64"/>
    </row>
    <row r="313" spans="1:1" x14ac:dyDescent="0.15">
      <c r="A313" s="64"/>
    </row>
    <row r="314" spans="1:1" x14ac:dyDescent="0.15">
      <c r="A314" s="64"/>
    </row>
    <row r="315" spans="1:1" x14ac:dyDescent="0.15">
      <c r="A315" s="64"/>
    </row>
    <row r="316" spans="1:1" x14ac:dyDescent="0.15">
      <c r="A316" s="64"/>
    </row>
    <row r="317" spans="1:1" x14ac:dyDescent="0.15">
      <c r="A317" s="64"/>
    </row>
    <row r="318" spans="1:1" x14ac:dyDescent="0.15">
      <c r="A318" s="64"/>
    </row>
    <row r="319" spans="1:1" x14ac:dyDescent="0.15">
      <c r="A319" s="64"/>
    </row>
    <row r="320" spans="1:1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1" x14ac:dyDescent="0.15">
      <c r="A401" s="64"/>
    </row>
    <row r="402" spans="1:1" x14ac:dyDescent="0.15">
      <c r="A402" s="64"/>
    </row>
    <row r="403" spans="1:1" x14ac:dyDescent="0.15">
      <c r="A403" s="64"/>
    </row>
    <row r="404" spans="1:1" x14ac:dyDescent="0.15">
      <c r="A404" s="64"/>
    </row>
    <row r="405" spans="1:1" x14ac:dyDescent="0.15">
      <c r="A405" s="64"/>
    </row>
    <row r="406" spans="1:1" x14ac:dyDescent="0.15">
      <c r="A406" s="64"/>
    </row>
    <row r="407" spans="1:1" x14ac:dyDescent="0.15">
      <c r="A407" s="64"/>
    </row>
    <row r="408" spans="1:1" x14ac:dyDescent="0.15">
      <c r="A408" s="64"/>
    </row>
    <row r="409" spans="1:1" x14ac:dyDescent="0.15">
      <c r="A409" s="64"/>
    </row>
    <row r="410" spans="1:1" x14ac:dyDescent="0.15">
      <c r="A410" s="64"/>
    </row>
    <row r="411" spans="1:1" x14ac:dyDescent="0.15">
      <c r="A411" s="64"/>
    </row>
    <row r="412" spans="1:1" x14ac:dyDescent="0.15">
      <c r="A412" s="64"/>
    </row>
    <row r="413" spans="1:1" x14ac:dyDescent="0.15">
      <c r="A413" s="64"/>
    </row>
    <row r="414" spans="1:1" x14ac:dyDescent="0.15">
      <c r="A414" s="64"/>
    </row>
    <row r="415" spans="1:1" x14ac:dyDescent="0.15">
      <c r="A415" s="64"/>
    </row>
    <row r="416" spans="1:1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1" x14ac:dyDescent="0.15">
      <c r="A433" s="64"/>
    </row>
    <row r="434" spans="1:1" x14ac:dyDescent="0.15">
      <c r="A434" s="64"/>
    </row>
    <row r="435" spans="1:1" x14ac:dyDescent="0.15">
      <c r="A435" s="64"/>
    </row>
    <row r="436" spans="1:1" x14ac:dyDescent="0.15">
      <c r="A436" s="64"/>
    </row>
    <row r="437" spans="1:1" x14ac:dyDescent="0.15">
      <c r="A437" s="64"/>
    </row>
    <row r="438" spans="1:1" x14ac:dyDescent="0.15">
      <c r="A438" s="64"/>
    </row>
    <row r="439" spans="1:1" x14ac:dyDescent="0.15">
      <c r="A439" s="64"/>
    </row>
    <row r="440" spans="1:1" x14ac:dyDescent="0.15">
      <c r="A440" s="64"/>
    </row>
    <row r="441" spans="1:1" x14ac:dyDescent="0.15">
      <c r="A441" s="64"/>
    </row>
    <row r="442" spans="1:1" x14ac:dyDescent="0.15">
      <c r="A442" s="64"/>
    </row>
    <row r="443" spans="1:1" x14ac:dyDescent="0.15">
      <c r="A443" s="64"/>
    </row>
    <row r="444" spans="1:1" x14ac:dyDescent="0.15">
      <c r="A444" s="64"/>
    </row>
    <row r="445" spans="1:1" x14ac:dyDescent="0.15">
      <c r="A445" s="64"/>
    </row>
    <row r="446" spans="1:1" x14ac:dyDescent="0.15">
      <c r="A446" s="64"/>
    </row>
    <row r="447" spans="1:1" x14ac:dyDescent="0.15">
      <c r="A447" s="64"/>
    </row>
    <row r="448" spans="1:1" x14ac:dyDescent="0.15">
      <c r="A448" s="64"/>
    </row>
    <row r="449" spans="1:1" x14ac:dyDescent="0.15">
      <c r="A449" s="64"/>
    </row>
    <row r="450" spans="1:1" x14ac:dyDescent="0.15">
      <c r="A450" s="64"/>
    </row>
    <row r="451" spans="1:1" x14ac:dyDescent="0.15">
      <c r="A451" s="64"/>
    </row>
    <row r="452" spans="1:1" x14ac:dyDescent="0.15">
      <c r="A452" s="64"/>
    </row>
    <row r="453" spans="1:1" x14ac:dyDescent="0.15">
      <c r="A453" s="64"/>
    </row>
    <row r="454" spans="1:1" x14ac:dyDescent="0.15">
      <c r="A454" s="64"/>
    </row>
    <row r="455" spans="1:1" x14ac:dyDescent="0.15">
      <c r="A455" s="64"/>
    </row>
    <row r="456" spans="1:1" x14ac:dyDescent="0.15">
      <c r="A456" s="64"/>
    </row>
    <row r="457" spans="1:1" x14ac:dyDescent="0.15">
      <c r="A457" s="64"/>
    </row>
    <row r="458" spans="1:1" x14ac:dyDescent="0.15">
      <c r="A458" s="64"/>
    </row>
    <row r="459" spans="1:1" x14ac:dyDescent="0.15">
      <c r="A459" s="64"/>
    </row>
    <row r="460" spans="1:1" x14ac:dyDescent="0.15">
      <c r="A460" s="64"/>
    </row>
    <row r="461" spans="1:1" x14ac:dyDescent="0.15">
      <c r="A461" s="64"/>
    </row>
    <row r="462" spans="1:1" x14ac:dyDescent="0.15">
      <c r="A462" s="64"/>
    </row>
    <row r="463" spans="1:1" x14ac:dyDescent="0.15">
      <c r="A463" s="64"/>
    </row>
    <row r="464" spans="1:1" x14ac:dyDescent="0.15">
      <c r="A464" s="64"/>
    </row>
    <row r="465" spans="1:1" x14ac:dyDescent="0.15">
      <c r="A465" s="64"/>
    </row>
    <row r="466" spans="1:1" x14ac:dyDescent="0.15">
      <c r="A466" s="64"/>
    </row>
    <row r="467" spans="1:1" x14ac:dyDescent="0.15">
      <c r="A467" s="64"/>
    </row>
    <row r="468" spans="1:1" x14ac:dyDescent="0.15">
      <c r="A468" s="64"/>
    </row>
    <row r="469" spans="1:1" x14ac:dyDescent="0.15">
      <c r="A469" s="64"/>
    </row>
    <row r="470" spans="1:1" x14ac:dyDescent="0.15">
      <c r="A470" s="64"/>
    </row>
    <row r="471" spans="1:1" x14ac:dyDescent="0.15">
      <c r="A471" s="64"/>
    </row>
    <row r="472" spans="1:1" x14ac:dyDescent="0.15">
      <c r="A472" s="64"/>
    </row>
    <row r="473" spans="1:1" x14ac:dyDescent="0.15">
      <c r="A473" s="64"/>
    </row>
    <row r="474" spans="1:1" x14ac:dyDescent="0.15">
      <c r="A474" s="64"/>
    </row>
    <row r="475" spans="1:1" x14ac:dyDescent="0.15">
      <c r="A475" s="64"/>
    </row>
    <row r="476" spans="1:1" x14ac:dyDescent="0.15">
      <c r="A476" s="64"/>
    </row>
    <row r="477" spans="1:1" x14ac:dyDescent="0.15">
      <c r="A477" s="64"/>
    </row>
    <row r="478" spans="1:1" x14ac:dyDescent="0.15">
      <c r="A478" s="64"/>
    </row>
    <row r="479" spans="1:1" x14ac:dyDescent="0.15">
      <c r="A479" s="64"/>
    </row>
    <row r="480" spans="1:1" x14ac:dyDescent="0.15">
      <c r="A480" s="64"/>
    </row>
    <row r="481" spans="1:1" x14ac:dyDescent="0.15">
      <c r="A481" s="64"/>
    </row>
    <row r="482" spans="1:1" x14ac:dyDescent="0.15">
      <c r="A482" s="64"/>
    </row>
    <row r="483" spans="1:1" x14ac:dyDescent="0.15">
      <c r="A483" s="64"/>
    </row>
    <row r="484" spans="1:1" x14ac:dyDescent="0.15">
      <c r="A484" s="64"/>
    </row>
    <row r="485" spans="1:1" x14ac:dyDescent="0.15">
      <c r="A485" s="64"/>
    </row>
    <row r="486" spans="1:1" x14ac:dyDescent="0.15">
      <c r="A486" s="64"/>
    </row>
    <row r="487" spans="1:1" x14ac:dyDescent="0.15">
      <c r="A487" s="64"/>
    </row>
    <row r="488" spans="1:1" x14ac:dyDescent="0.15">
      <c r="A488" s="64"/>
    </row>
    <row r="489" spans="1:1" x14ac:dyDescent="0.15">
      <c r="A489" s="64"/>
    </row>
    <row r="490" spans="1:1" x14ac:dyDescent="0.15">
      <c r="A490" s="64"/>
    </row>
    <row r="491" spans="1:1" x14ac:dyDescent="0.15">
      <c r="A491" s="64"/>
    </row>
    <row r="492" spans="1:1" x14ac:dyDescent="0.15">
      <c r="A492" s="64"/>
    </row>
    <row r="493" spans="1:1" x14ac:dyDescent="0.15">
      <c r="A493" s="64"/>
    </row>
    <row r="494" spans="1:1" x14ac:dyDescent="0.15">
      <c r="A494" s="64"/>
    </row>
    <row r="495" spans="1:1" x14ac:dyDescent="0.15">
      <c r="A495" s="64"/>
    </row>
    <row r="496" spans="1:1" x14ac:dyDescent="0.15">
      <c r="A496" s="64"/>
    </row>
    <row r="497" spans="1:1" x14ac:dyDescent="0.15">
      <c r="A497" s="64"/>
    </row>
    <row r="498" spans="1:1" x14ac:dyDescent="0.15">
      <c r="A498" s="64"/>
    </row>
    <row r="499" spans="1:1" x14ac:dyDescent="0.15">
      <c r="A499" s="64"/>
    </row>
    <row r="500" spans="1:1" x14ac:dyDescent="0.15">
      <c r="A500" s="64"/>
    </row>
    <row r="501" spans="1:1" x14ac:dyDescent="0.15">
      <c r="A501" s="64"/>
    </row>
    <row r="502" spans="1:1" x14ac:dyDescent="0.15">
      <c r="A502" s="64"/>
    </row>
    <row r="503" spans="1:1" x14ac:dyDescent="0.15">
      <c r="A503" s="64"/>
    </row>
    <row r="504" spans="1:1" x14ac:dyDescent="0.15">
      <c r="A504" s="64"/>
    </row>
    <row r="505" spans="1:1" x14ac:dyDescent="0.15">
      <c r="A505" s="64"/>
    </row>
    <row r="506" spans="1:1" x14ac:dyDescent="0.15">
      <c r="A506" s="64"/>
    </row>
    <row r="507" spans="1:1" x14ac:dyDescent="0.15">
      <c r="A507" s="64"/>
    </row>
    <row r="508" spans="1:1" x14ac:dyDescent="0.15">
      <c r="A508" s="64"/>
    </row>
    <row r="509" spans="1:1" x14ac:dyDescent="0.15">
      <c r="A509" s="64"/>
    </row>
    <row r="510" spans="1:1" x14ac:dyDescent="0.15">
      <c r="A510" s="64"/>
    </row>
    <row r="511" spans="1:1" x14ac:dyDescent="0.15">
      <c r="A511" s="64"/>
    </row>
    <row r="512" spans="1:1" x14ac:dyDescent="0.15">
      <c r="A512" s="64"/>
    </row>
    <row r="513" spans="1:1" x14ac:dyDescent="0.15">
      <c r="A513" s="64"/>
    </row>
    <row r="514" spans="1:1" x14ac:dyDescent="0.15">
      <c r="A514" s="64"/>
    </row>
    <row r="515" spans="1:1" x14ac:dyDescent="0.15">
      <c r="A515" s="64"/>
    </row>
    <row r="516" spans="1:1" x14ac:dyDescent="0.15">
      <c r="A516" s="64"/>
    </row>
    <row r="517" spans="1:1" x14ac:dyDescent="0.15">
      <c r="A517" s="64"/>
    </row>
    <row r="518" spans="1:1" x14ac:dyDescent="0.15">
      <c r="A518" s="64"/>
    </row>
    <row r="519" spans="1:1" x14ac:dyDescent="0.15">
      <c r="A519" s="64"/>
    </row>
    <row r="520" spans="1:1" x14ac:dyDescent="0.15">
      <c r="A520" s="64"/>
    </row>
    <row r="521" spans="1:1" x14ac:dyDescent="0.15">
      <c r="A521" s="64"/>
    </row>
    <row r="522" spans="1:1" x14ac:dyDescent="0.15">
      <c r="A522" s="64"/>
    </row>
    <row r="523" spans="1:1" x14ac:dyDescent="0.15">
      <c r="A523" s="64"/>
    </row>
    <row r="524" spans="1:1" x14ac:dyDescent="0.15">
      <c r="A524" s="64"/>
    </row>
    <row r="525" spans="1:1" x14ac:dyDescent="0.15">
      <c r="A525" s="64"/>
    </row>
    <row r="526" spans="1:1" x14ac:dyDescent="0.15">
      <c r="A526" s="64"/>
    </row>
    <row r="527" spans="1:1" x14ac:dyDescent="0.15">
      <c r="A527" s="64"/>
    </row>
    <row r="528" spans="1:1" x14ac:dyDescent="0.15">
      <c r="A528" s="64"/>
    </row>
    <row r="529" spans="1:1" x14ac:dyDescent="0.15">
      <c r="A529" s="64"/>
    </row>
    <row r="530" spans="1:1" x14ac:dyDescent="0.15">
      <c r="A530" s="64"/>
    </row>
    <row r="531" spans="1:1" x14ac:dyDescent="0.15">
      <c r="A531" s="64"/>
    </row>
    <row r="532" spans="1:1" x14ac:dyDescent="0.15">
      <c r="A532" s="64"/>
    </row>
    <row r="533" spans="1:1" x14ac:dyDescent="0.15">
      <c r="A533" s="64"/>
    </row>
    <row r="534" spans="1:1" x14ac:dyDescent="0.15">
      <c r="A534" s="64"/>
    </row>
    <row r="535" spans="1:1" x14ac:dyDescent="0.15">
      <c r="A535" s="64"/>
    </row>
    <row r="536" spans="1:1" x14ac:dyDescent="0.15">
      <c r="A536" s="64"/>
    </row>
    <row r="537" spans="1:1" x14ac:dyDescent="0.15">
      <c r="A537" s="64"/>
    </row>
    <row r="538" spans="1:1" x14ac:dyDescent="0.15">
      <c r="A538" s="64"/>
    </row>
    <row r="539" spans="1:1" x14ac:dyDescent="0.15">
      <c r="A539" s="64"/>
    </row>
    <row r="540" spans="1:1" x14ac:dyDescent="0.15">
      <c r="A540" s="64"/>
    </row>
    <row r="541" spans="1:1" x14ac:dyDescent="0.15">
      <c r="A541" s="64"/>
    </row>
    <row r="542" spans="1:1" x14ac:dyDescent="0.15">
      <c r="A542" s="64"/>
    </row>
    <row r="543" spans="1:1" x14ac:dyDescent="0.15">
      <c r="A543" s="64"/>
    </row>
    <row r="544" spans="1:1" x14ac:dyDescent="0.15">
      <c r="A544" s="64"/>
    </row>
    <row r="545" spans="1:1" x14ac:dyDescent="0.15">
      <c r="A545" s="64"/>
    </row>
    <row r="546" spans="1:1" x14ac:dyDescent="0.15">
      <c r="A546" s="64"/>
    </row>
    <row r="547" spans="1:1" x14ac:dyDescent="0.15">
      <c r="A547" s="64"/>
    </row>
    <row r="548" spans="1:1" x14ac:dyDescent="0.15">
      <c r="A548" s="64"/>
    </row>
    <row r="549" spans="1:1" x14ac:dyDescent="0.15">
      <c r="A549" s="64"/>
    </row>
    <row r="550" spans="1:1" x14ac:dyDescent="0.15">
      <c r="A550" s="64"/>
    </row>
    <row r="551" spans="1:1" x14ac:dyDescent="0.15">
      <c r="A551" s="64"/>
    </row>
    <row r="552" spans="1:1" x14ac:dyDescent="0.15">
      <c r="A552" s="64"/>
    </row>
    <row r="553" spans="1:1" x14ac:dyDescent="0.15">
      <c r="A553" s="64"/>
    </row>
    <row r="554" spans="1:1" x14ac:dyDescent="0.15">
      <c r="A554" s="64"/>
    </row>
    <row r="555" spans="1:1" x14ac:dyDescent="0.15">
      <c r="A555" s="64"/>
    </row>
    <row r="556" spans="1:1" x14ac:dyDescent="0.15">
      <c r="A556" s="64"/>
    </row>
    <row r="557" spans="1:1" x14ac:dyDescent="0.15">
      <c r="A557" s="64"/>
    </row>
    <row r="558" spans="1:1" x14ac:dyDescent="0.15">
      <c r="A558" s="64"/>
    </row>
    <row r="559" spans="1:1" x14ac:dyDescent="0.15">
      <c r="A559" s="64"/>
    </row>
    <row r="560" spans="1:1" x14ac:dyDescent="0.15">
      <c r="A560" s="64"/>
    </row>
    <row r="561" spans="1:1" x14ac:dyDescent="0.15">
      <c r="A561" s="64"/>
    </row>
    <row r="562" spans="1:1" x14ac:dyDescent="0.15">
      <c r="A562" s="64"/>
    </row>
    <row r="563" spans="1:1" x14ac:dyDescent="0.15">
      <c r="A563" s="64"/>
    </row>
    <row r="564" spans="1:1" x14ac:dyDescent="0.15">
      <c r="A564" s="64"/>
    </row>
    <row r="565" spans="1:1" x14ac:dyDescent="0.15">
      <c r="A565" s="64"/>
    </row>
    <row r="566" spans="1:1" x14ac:dyDescent="0.15">
      <c r="A566" s="64"/>
    </row>
    <row r="567" spans="1:1" x14ac:dyDescent="0.15">
      <c r="A567" s="64"/>
    </row>
    <row r="568" spans="1:1" x14ac:dyDescent="0.15">
      <c r="A568" s="64"/>
    </row>
    <row r="569" spans="1:1" x14ac:dyDescent="0.15">
      <c r="A569" s="64"/>
    </row>
    <row r="570" spans="1:1" x14ac:dyDescent="0.15">
      <c r="A570" s="64"/>
    </row>
    <row r="571" spans="1:1" x14ac:dyDescent="0.15">
      <c r="A571" s="64"/>
    </row>
    <row r="572" spans="1:1" x14ac:dyDescent="0.15">
      <c r="A572" s="64"/>
    </row>
    <row r="573" spans="1:1" x14ac:dyDescent="0.15">
      <c r="A573" s="64"/>
    </row>
    <row r="574" spans="1:1" x14ac:dyDescent="0.15">
      <c r="A574" s="64"/>
    </row>
    <row r="575" spans="1:1" x14ac:dyDescent="0.15">
      <c r="A575" s="64"/>
    </row>
    <row r="576" spans="1:1" x14ac:dyDescent="0.15">
      <c r="A576" s="64"/>
    </row>
    <row r="577" spans="1:1" x14ac:dyDescent="0.15">
      <c r="A577" s="64"/>
    </row>
    <row r="578" spans="1:1" x14ac:dyDescent="0.15">
      <c r="A578" s="64"/>
    </row>
    <row r="579" spans="1:1" x14ac:dyDescent="0.15">
      <c r="A579" s="64"/>
    </row>
    <row r="580" spans="1:1" x14ac:dyDescent="0.15">
      <c r="A580" s="64"/>
    </row>
    <row r="581" spans="1:1" x14ac:dyDescent="0.15">
      <c r="A581" s="64"/>
    </row>
    <row r="582" spans="1:1" x14ac:dyDescent="0.15">
      <c r="A582" s="64"/>
    </row>
    <row r="583" spans="1:1" x14ac:dyDescent="0.15">
      <c r="A583" s="64"/>
    </row>
    <row r="584" spans="1:1" x14ac:dyDescent="0.15">
      <c r="A584" s="64"/>
    </row>
    <row r="585" spans="1:1" x14ac:dyDescent="0.15">
      <c r="A585" s="64"/>
    </row>
    <row r="586" spans="1:1" x14ac:dyDescent="0.15">
      <c r="A586" s="64"/>
    </row>
    <row r="587" spans="1:1" x14ac:dyDescent="0.15">
      <c r="A587" s="64"/>
    </row>
    <row r="588" spans="1:1" x14ac:dyDescent="0.15">
      <c r="A588" s="64"/>
    </row>
    <row r="589" spans="1:1" x14ac:dyDescent="0.15">
      <c r="A589" s="64"/>
    </row>
    <row r="590" spans="1:1" x14ac:dyDescent="0.15">
      <c r="A590" s="64"/>
    </row>
    <row r="591" spans="1:1" x14ac:dyDescent="0.15">
      <c r="A591" s="64"/>
    </row>
    <row r="592" spans="1:1" x14ac:dyDescent="0.15">
      <c r="A592" s="64"/>
    </row>
    <row r="593" spans="1:1" x14ac:dyDescent="0.15">
      <c r="A593" s="64"/>
    </row>
    <row r="594" spans="1:1" x14ac:dyDescent="0.15">
      <c r="A594" s="64"/>
    </row>
    <row r="595" spans="1:1" x14ac:dyDescent="0.15">
      <c r="A595" s="64"/>
    </row>
    <row r="596" spans="1:1" x14ac:dyDescent="0.15">
      <c r="A596" s="64"/>
    </row>
    <row r="597" spans="1:1" x14ac:dyDescent="0.15">
      <c r="A597" s="64"/>
    </row>
    <row r="598" spans="1:1" x14ac:dyDescent="0.15">
      <c r="A598" s="64"/>
    </row>
    <row r="599" spans="1:1" x14ac:dyDescent="0.15">
      <c r="A599" s="64"/>
    </row>
    <row r="600" spans="1:1" x14ac:dyDescent="0.15">
      <c r="A600" s="64"/>
    </row>
    <row r="601" spans="1:1" x14ac:dyDescent="0.15">
      <c r="A601" s="64"/>
    </row>
    <row r="602" spans="1:1" x14ac:dyDescent="0.15">
      <c r="A602" s="64"/>
    </row>
    <row r="603" spans="1:1" x14ac:dyDescent="0.15">
      <c r="A603" s="64"/>
    </row>
    <row r="604" spans="1:1" x14ac:dyDescent="0.15">
      <c r="A604" s="64"/>
    </row>
    <row r="605" spans="1:1" x14ac:dyDescent="0.15">
      <c r="A605" s="64"/>
    </row>
    <row r="606" spans="1:1" x14ac:dyDescent="0.15">
      <c r="A606" s="64"/>
    </row>
    <row r="607" spans="1:1" x14ac:dyDescent="0.15">
      <c r="A607" s="64"/>
    </row>
    <row r="608" spans="1:1" x14ac:dyDescent="0.15">
      <c r="A608" s="64"/>
    </row>
    <row r="609" spans="1:1" x14ac:dyDescent="0.15">
      <c r="A609" s="64"/>
    </row>
    <row r="610" spans="1:1" x14ac:dyDescent="0.15">
      <c r="A610" s="64"/>
    </row>
    <row r="611" spans="1:1" x14ac:dyDescent="0.15">
      <c r="A611" s="64"/>
    </row>
    <row r="612" spans="1:1" x14ac:dyDescent="0.15">
      <c r="A612" s="64"/>
    </row>
    <row r="613" spans="1:1" x14ac:dyDescent="0.15">
      <c r="A613" s="64"/>
    </row>
    <row r="614" spans="1:1" x14ac:dyDescent="0.15">
      <c r="A614" s="64"/>
    </row>
    <row r="615" spans="1:1" x14ac:dyDescent="0.15">
      <c r="A615" s="64"/>
    </row>
    <row r="616" spans="1:1" x14ac:dyDescent="0.15">
      <c r="A616" s="64"/>
    </row>
    <row r="617" spans="1:1" x14ac:dyDescent="0.15">
      <c r="A617" s="64"/>
    </row>
    <row r="618" spans="1:1" x14ac:dyDescent="0.15">
      <c r="A618" s="64"/>
    </row>
    <row r="619" spans="1:1" x14ac:dyDescent="0.15">
      <c r="A619" s="64"/>
    </row>
    <row r="620" spans="1:1" x14ac:dyDescent="0.15">
      <c r="A620" s="64"/>
    </row>
    <row r="621" spans="1:1" x14ac:dyDescent="0.15">
      <c r="A621" s="64"/>
    </row>
    <row r="622" spans="1:1" x14ac:dyDescent="0.15">
      <c r="A622" s="64"/>
    </row>
    <row r="623" spans="1:1" x14ac:dyDescent="0.15">
      <c r="A623" s="64"/>
    </row>
    <row r="624" spans="1:1" x14ac:dyDescent="0.15">
      <c r="A624" s="64"/>
    </row>
    <row r="625" spans="1:1" x14ac:dyDescent="0.15">
      <c r="A625" s="64"/>
    </row>
    <row r="626" spans="1:1" x14ac:dyDescent="0.15">
      <c r="A626" s="64"/>
    </row>
    <row r="627" spans="1:1" x14ac:dyDescent="0.15">
      <c r="A627" s="64"/>
    </row>
    <row r="628" spans="1:1" x14ac:dyDescent="0.15">
      <c r="A628" s="64"/>
    </row>
    <row r="629" spans="1:1" x14ac:dyDescent="0.15">
      <c r="A629" s="64"/>
    </row>
    <row r="630" spans="1:1" x14ac:dyDescent="0.15">
      <c r="A630" s="64"/>
    </row>
    <row r="631" spans="1:1" x14ac:dyDescent="0.15">
      <c r="A631" s="64"/>
    </row>
    <row r="632" spans="1:1" x14ac:dyDescent="0.15">
      <c r="A632" s="64"/>
    </row>
    <row r="633" spans="1:1" x14ac:dyDescent="0.15">
      <c r="A633" s="64"/>
    </row>
    <row r="634" spans="1:1" x14ac:dyDescent="0.15">
      <c r="A634" s="64"/>
    </row>
    <row r="635" spans="1:1" x14ac:dyDescent="0.15">
      <c r="A635" s="64"/>
    </row>
    <row r="636" spans="1:1" x14ac:dyDescent="0.15">
      <c r="A636" s="64"/>
    </row>
    <row r="637" spans="1:1" x14ac:dyDescent="0.15">
      <c r="A637" s="64"/>
    </row>
    <row r="638" spans="1:1" x14ac:dyDescent="0.15">
      <c r="A638" s="64"/>
    </row>
    <row r="639" spans="1:1" x14ac:dyDescent="0.15">
      <c r="A639" s="64"/>
    </row>
    <row r="640" spans="1:1" x14ac:dyDescent="0.15">
      <c r="A640" s="64"/>
    </row>
    <row r="641" spans="1:1" x14ac:dyDescent="0.15">
      <c r="A641" s="64"/>
    </row>
    <row r="642" spans="1:1" x14ac:dyDescent="0.15">
      <c r="A642" s="64"/>
    </row>
    <row r="643" spans="1:1" x14ac:dyDescent="0.15">
      <c r="A643" s="64"/>
    </row>
    <row r="644" spans="1:1" x14ac:dyDescent="0.15">
      <c r="A644" s="64"/>
    </row>
    <row r="645" spans="1:1" x14ac:dyDescent="0.15">
      <c r="A645" s="64"/>
    </row>
    <row r="646" spans="1:1" x14ac:dyDescent="0.15">
      <c r="A646" s="64"/>
    </row>
    <row r="647" spans="1:1" x14ac:dyDescent="0.15">
      <c r="A647" s="64"/>
    </row>
    <row r="648" spans="1:1" x14ac:dyDescent="0.15">
      <c r="A648" s="64"/>
    </row>
    <row r="649" spans="1:1" x14ac:dyDescent="0.15">
      <c r="A649" s="64"/>
    </row>
    <row r="650" spans="1:1" x14ac:dyDescent="0.15">
      <c r="A650" s="64"/>
    </row>
    <row r="651" spans="1:1" x14ac:dyDescent="0.15">
      <c r="A651" s="64"/>
    </row>
    <row r="652" spans="1:1" x14ac:dyDescent="0.15">
      <c r="A652" s="64"/>
    </row>
    <row r="653" spans="1:1" x14ac:dyDescent="0.15">
      <c r="A653" s="64"/>
    </row>
    <row r="654" spans="1:1" x14ac:dyDescent="0.15">
      <c r="A654" s="64"/>
    </row>
    <row r="655" spans="1:1" x14ac:dyDescent="0.15">
      <c r="A655" s="64"/>
    </row>
    <row r="656" spans="1:1" x14ac:dyDescent="0.15">
      <c r="A656" s="64"/>
    </row>
    <row r="657" spans="1:1" x14ac:dyDescent="0.15">
      <c r="A657" s="64"/>
    </row>
    <row r="658" spans="1:1" x14ac:dyDescent="0.15">
      <c r="A658" s="64"/>
    </row>
    <row r="659" spans="1:1" x14ac:dyDescent="0.15">
      <c r="A659" s="64"/>
    </row>
    <row r="660" spans="1:1" x14ac:dyDescent="0.15">
      <c r="A660" s="64"/>
    </row>
    <row r="661" spans="1:1" x14ac:dyDescent="0.15">
      <c r="A661" s="64"/>
    </row>
    <row r="662" spans="1:1" x14ac:dyDescent="0.15">
      <c r="A662" s="64"/>
    </row>
    <row r="663" spans="1:1" x14ac:dyDescent="0.15">
      <c r="A663" s="64"/>
    </row>
    <row r="664" spans="1:1" x14ac:dyDescent="0.15">
      <c r="A664" s="64"/>
    </row>
    <row r="665" spans="1:1" x14ac:dyDescent="0.15">
      <c r="A665" s="64"/>
    </row>
    <row r="666" spans="1:1" x14ac:dyDescent="0.15">
      <c r="A666" s="64"/>
    </row>
    <row r="667" spans="1:1" x14ac:dyDescent="0.15">
      <c r="A667" s="64"/>
    </row>
    <row r="668" spans="1:1" x14ac:dyDescent="0.15">
      <c r="A668" s="64"/>
    </row>
    <row r="669" spans="1:1" x14ac:dyDescent="0.15">
      <c r="A669" s="64"/>
    </row>
    <row r="670" spans="1:1" x14ac:dyDescent="0.15">
      <c r="A670" s="64"/>
    </row>
    <row r="671" spans="1:1" x14ac:dyDescent="0.15">
      <c r="A671" s="64"/>
    </row>
    <row r="672" spans="1:1" x14ac:dyDescent="0.15">
      <c r="A672" s="64"/>
    </row>
    <row r="673" spans="1:1" x14ac:dyDescent="0.15">
      <c r="A673" s="64"/>
    </row>
    <row r="674" spans="1:1" x14ac:dyDescent="0.15">
      <c r="A674" s="64"/>
    </row>
    <row r="675" spans="1:1" x14ac:dyDescent="0.15">
      <c r="A675" s="64"/>
    </row>
    <row r="676" spans="1:1" x14ac:dyDescent="0.15">
      <c r="A676" s="64"/>
    </row>
    <row r="677" spans="1:1" x14ac:dyDescent="0.15">
      <c r="A677" s="64"/>
    </row>
    <row r="678" spans="1:1" x14ac:dyDescent="0.15">
      <c r="A678" s="64"/>
    </row>
    <row r="679" spans="1:1" x14ac:dyDescent="0.15">
      <c r="A679" s="64"/>
    </row>
    <row r="680" spans="1:1" x14ac:dyDescent="0.15">
      <c r="A680" s="64"/>
    </row>
    <row r="681" spans="1:1" x14ac:dyDescent="0.15">
      <c r="A681" s="64"/>
    </row>
    <row r="682" spans="1:1" x14ac:dyDescent="0.15">
      <c r="A682" s="64"/>
    </row>
    <row r="683" spans="1:1" x14ac:dyDescent="0.15">
      <c r="A683" s="64"/>
    </row>
    <row r="684" spans="1:1" x14ac:dyDescent="0.15">
      <c r="A684" s="64"/>
    </row>
    <row r="685" spans="1:1" x14ac:dyDescent="0.15">
      <c r="A685" s="64"/>
    </row>
    <row r="686" spans="1:1" x14ac:dyDescent="0.15">
      <c r="A686" s="64"/>
    </row>
    <row r="687" spans="1:1" x14ac:dyDescent="0.15">
      <c r="A687" s="64"/>
    </row>
    <row r="688" spans="1:1" x14ac:dyDescent="0.15">
      <c r="A688" s="64"/>
    </row>
    <row r="689" spans="1:1" x14ac:dyDescent="0.15">
      <c r="A689" s="64"/>
    </row>
    <row r="690" spans="1:1" x14ac:dyDescent="0.15">
      <c r="A690" s="64"/>
    </row>
    <row r="691" spans="1:1" x14ac:dyDescent="0.15">
      <c r="A691" s="64"/>
    </row>
    <row r="692" spans="1:1" x14ac:dyDescent="0.15">
      <c r="A692" s="64"/>
    </row>
    <row r="693" spans="1:1" x14ac:dyDescent="0.15">
      <c r="A693" s="64"/>
    </row>
    <row r="694" spans="1:1" x14ac:dyDescent="0.15">
      <c r="A694" s="64"/>
    </row>
    <row r="695" spans="1:1" x14ac:dyDescent="0.15">
      <c r="A695" s="64"/>
    </row>
    <row r="696" spans="1:1" x14ac:dyDescent="0.15">
      <c r="A696" s="64"/>
    </row>
    <row r="697" spans="1:1" x14ac:dyDescent="0.15">
      <c r="A697" s="64"/>
    </row>
    <row r="698" spans="1:1" x14ac:dyDescent="0.15">
      <c r="A698" s="64"/>
    </row>
    <row r="699" spans="1:1" x14ac:dyDescent="0.15">
      <c r="A699" s="64"/>
    </row>
    <row r="700" spans="1:1" x14ac:dyDescent="0.15">
      <c r="A700" s="64"/>
    </row>
    <row r="701" spans="1:1" x14ac:dyDescent="0.15">
      <c r="A701" s="64"/>
    </row>
    <row r="702" spans="1:1" x14ac:dyDescent="0.15">
      <c r="A702" s="64"/>
    </row>
    <row r="703" spans="1:1" x14ac:dyDescent="0.15">
      <c r="A703" s="64"/>
    </row>
    <row r="704" spans="1:1" x14ac:dyDescent="0.15">
      <c r="A704" s="64"/>
    </row>
    <row r="705" spans="1:1" x14ac:dyDescent="0.15">
      <c r="A705" s="64"/>
    </row>
    <row r="706" spans="1:1" x14ac:dyDescent="0.15">
      <c r="A706" s="64"/>
    </row>
    <row r="707" spans="1:1" x14ac:dyDescent="0.15">
      <c r="A707" s="64"/>
    </row>
    <row r="708" spans="1:1" x14ac:dyDescent="0.15">
      <c r="A708" s="64"/>
    </row>
    <row r="709" spans="1:1" x14ac:dyDescent="0.15">
      <c r="A709" s="64"/>
    </row>
    <row r="710" spans="1:1" x14ac:dyDescent="0.15">
      <c r="A710" s="64"/>
    </row>
    <row r="711" spans="1:1" x14ac:dyDescent="0.15">
      <c r="A711" s="64"/>
    </row>
    <row r="712" spans="1:1" x14ac:dyDescent="0.15">
      <c r="A712" s="64"/>
    </row>
    <row r="713" spans="1:1" x14ac:dyDescent="0.15">
      <c r="A713" s="64"/>
    </row>
    <row r="714" spans="1:1" x14ac:dyDescent="0.15">
      <c r="A714" s="64"/>
    </row>
    <row r="715" spans="1:1" x14ac:dyDescent="0.15">
      <c r="A715" s="64"/>
    </row>
    <row r="716" spans="1:1" x14ac:dyDescent="0.15">
      <c r="A716" s="64"/>
    </row>
    <row r="717" spans="1:1" x14ac:dyDescent="0.15">
      <c r="A717" s="64"/>
    </row>
    <row r="718" spans="1:1" x14ac:dyDescent="0.15">
      <c r="A718" s="64"/>
    </row>
    <row r="719" spans="1:1" x14ac:dyDescent="0.15">
      <c r="A719" s="64"/>
    </row>
    <row r="720" spans="1:1" x14ac:dyDescent="0.15">
      <c r="A720" s="64"/>
    </row>
    <row r="721" spans="1:1" x14ac:dyDescent="0.15">
      <c r="A721" s="64"/>
    </row>
    <row r="722" spans="1:1" x14ac:dyDescent="0.15">
      <c r="A722" s="64"/>
    </row>
    <row r="723" spans="1:1" x14ac:dyDescent="0.15">
      <c r="A723" s="64"/>
    </row>
    <row r="724" spans="1:1" x14ac:dyDescent="0.15">
      <c r="A724" s="64"/>
    </row>
    <row r="725" spans="1:1" x14ac:dyDescent="0.15">
      <c r="A725" s="64"/>
    </row>
    <row r="726" spans="1:1" x14ac:dyDescent="0.15">
      <c r="A726" s="64"/>
    </row>
    <row r="727" spans="1:1" x14ac:dyDescent="0.15">
      <c r="A727" s="64"/>
    </row>
    <row r="728" spans="1:1" x14ac:dyDescent="0.15">
      <c r="A728" s="64"/>
    </row>
    <row r="729" spans="1:1" x14ac:dyDescent="0.15">
      <c r="A729" s="64"/>
    </row>
    <row r="730" spans="1:1" x14ac:dyDescent="0.15">
      <c r="A730" s="64"/>
    </row>
    <row r="731" spans="1:1" x14ac:dyDescent="0.15">
      <c r="A731" s="64"/>
    </row>
    <row r="732" spans="1:1" x14ac:dyDescent="0.15">
      <c r="A732" s="64"/>
    </row>
    <row r="733" spans="1:1" x14ac:dyDescent="0.15">
      <c r="A733" s="64"/>
    </row>
    <row r="734" spans="1:1" x14ac:dyDescent="0.15">
      <c r="A734" s="64"/>
    </row>
    <row r="735" spans="1:1" x14ac:dyDescent="0.15">
      <c r="A735" s="64"/>
    </row>
    <row r="736" spans="1:1" x14ac:dyDescent="0.15">
      <c r="A736" s="64"/>
    </row>
    <row r="737" spans="1:1" x14ac:dyDescent="0.15">
      <c r="A737" s="64"/>
    </row>
    <row r="738" spans="1:1" x14ac:dyDescent="0.15">
      <c r="A738" s="64"/>
    </row>
    <row r="739" spans="1:1" x14ac:dyDescent="0.15">
      <c r="A739" s="64"/>
    </row>
    <row r="740" spans="1:1" x14ac:dyDescent="0.15">
      <c r="A740" s="64"/>
    </row>
    <row r="741" spans="1:1" x14ac:dyDescent="0.15">
      <c r="A741" s="64"/>
    </row>
    <row r="742" spans="1:1" x14ac:dyDescent="0.15">
      <c r="A742" s="64"/>
    </row>
    <row r="743" spans="1:1" x14ac:dyDescent="0.15">
      <c r="A743" s="64"/>
    </row>
    <row r="744" spans="1:1" x14ac:dyDescent="0.15">
      <c r="A744" s="64"/>
    </row>
    <row r="745" spans="1:1" x14ac:dyDescent="0.15">
      <c r="A745" s="64"/>
    </row>
    <row r="746" spans="1:1" x14ac:dyDescent="0.15">
      <c r="A746" s="64"/>
    </row>
    <row r="747" spans="1:1" x14ac:dyDescent="0.15">
      <c r="A747" s="64"/>
    </row>
    <row r="748" spans="1:1" x14ac:dyDescent="0.15">
      <c r="A748" s="64"/>
    </row>
    <row r="749" spans="1:1" x14ac:dyDescent="0.15">
      <c r="A749" s="64"/>
    </row>
    <row r="750" spans="1:1" x14ac:dyDescent="0.15">
      <c r="A750" s="64"/>
    </row>
    <row r="751" spans="1:1" x14ac:dyDescent="0.15">
      <c r="A751" s="64"/>
    </row>
    <row r="752" spans="1:1" x14ac:dyDescent="0.15">
      <c r="A752" s="64"/>
    </row>
    <row r="753" spans="1:1" x14ac:dyDescent="0.15">
      <c r="A753" s="64"/>
    </row>
    <row r="754" spans="1:1" x14ac:dyDescent="0.15">
      <c r="A754" s="64"/>
    </row>
    <row r="755" spans="1:1" x14ac:dyDescent="0.15">
      <c r="A755" s="64"/>
    </row>
    <row r="756" spans="1:1" x14ac:dyDescent="0.15">
      <c r="A756" s="64"/>
    </row>
    <row r="757" spans="1:1" x14ac:dyDescent="0.15">
      <c r="A757" s="64"/>
    </row>
    <row r="758" spans="1:1" x14ac:dyDescent="0.15">
      <c r="A758" s="64"/>
    </row>
    <row r="759" spans="1:1" x14ac:dyDescent="0.15">
      <c r="A759" s="64"/>
    </row>
    <row r="760" spans="1:1" x14ac:dyDescent="0.15">
      <c r="A760" s="64"/>
    </row>
    <row r="761" spans="1:1" x14ac:dyDescent="0.15">
      <c r="A761" s="64"/>
    </row>
    <row r="762" spans="1:1" x14ac:dyDescent="0.15">
      <c r="A762" s="64"/>
    </row>
    <row r="763" spans="1:1" x14ac:dyDescent="0.15">
      <c r="A763" s="64"/>
    </row>
    <row r="764" spans="1:1" x14ac:dyDescent="0.15">
      <c r="A764" s="64"/>
    </row>
    <row r="765" spans="1:1" x14ac:dyDescent="0.15">
      <c r="A765" s="64"/>
    </row>
    <row r="766" spans="1:1" x14ac:dyDescent="0.15">
      <c r="A766" s="64"/>
    </row>
    <row r="767" spans="1:1" x14ac:dyDescent="0.15">
      <c r="A767" s="64"/>
    </row>
    <row r="768" spans="1:1" x14ac:dyDescent="0.15">
      <c r="A768" s="64"/>
    </row>
    <row r="769" spans="1:1" x14ac:dyDescent="0.15">
      <c r="A769" s="64"/>
    </row>
    <row r="770" spans="1:1" x14ac:dyDescent="0.15">
      <c r="A770" s="64"/>
    </row>
    <row r="771" spans="1:1" x14ac:dyDescent="0.15">
      <c r="A771" s="64"/>
    </row>
    <row r="772" spans="1:1" x14ac:dyDescent="0.15">
      <c r="A772" s="64"/>
    </row>
    <row r="773" spans="1:1" x14ac:dyDescent="0.15">
      <c r="A773" s="64"/>
    </row>
    <row r="774" spans="1:1" x14ac:dyDescent="0.15">
      <c r="A774" s="64"/>
    </row>
    <row r="775" spans="1:1" x14ac:dyDescent="0.15">
      <c r="A775" s="64"/>
    </row>
    <row r="776" spans="1:1" x14ac:dyDescent="0.15">
      <c r="A776" s="64"/>
    </row>
    <row r="777" spans="1:1" x14ac:dyDescent="0.15">
      <c r="A777" s="64"/>
    </row>
    <row r="778" spans="1:1" x14ac:dyDescent="0.15">
      <c r="A778" s="64"/>
    </row>
    <row r="779" spans="1:1" x14ac:dyDescent="0.15">
      <c r="A779" s="64"/>
    </row>
    <row r="780" spans="1:1" x14ac:dyDescent="0.15">
      <c r="A780" s="64"/>
    </row>
    <row r="781" spans="1:1" x14ac:dyDescent="0.15">
      <c r="A781" s="64"/>
    </row>
    <row r="782" spans="1:1" x14ac:dyDescent="0.15">
      <c r="A782" s="64"/>
    </row>
    <row r="783" spans="1:1" x14ac:dyDescent="0.15">
      <c r="A783" s="64"/>
    </row>
    <row r="784" spans="1:1" x14ac:dyDescent="0.15">
      <c r="A784" s="64"/>
    </row>
    <row r="785" spans="1:1" x14ac:dyDescent="0.15">
      <c r="A785" s="64"/>
    </row>
    <row r="786" spans="1:1" x14ac:dyDescent="0.15">
      <c r="A786" s="64"/>
    </row>
    <row r="787" spans="1:1" x14ac:dyDescent="0.15">
      <c r="A787" s="64"/>
    </row>
    <row r="788" spans="1:1" x14ac:dyDescent="0.15">
      <c r="A788" s="64"/>
    </row>
    <row r="789" spans="1:1" x14ac:dyDescent="0.15">
      <c r="A789" s="64"/>
    </row>
    <row r="790" spans="1:1" x14ac:dyDescent="0.15">
      <c r="A790" s="64"/>
    </row>
    <row r="791" spans="1:1" x14ac:dyDescent="0.15">
      <c r="A791" s="64"/>
    </row>
    <row r="792" spans="1:1" x14ac:dyDescent="0.15">
      <c r="A792" s="64"/>
    </row>
    <row r="793" spans="1:1" x14ac:dyDescent="0.15">
      <c r="A793" s="64"/>
    </row>
    <row r="794" spans="1:1" x14ac:dyDescent="0.15">
      <c r="A794" s="64"/>
    </row>
    <row r="795" spans="1:1" x14ac:dyDescent="0.15">
      <c r="A795" s="64"/>
    </row>
    <row r="796" spans="1:1" x14ac:dyDescent="0.15">
      <c r="A796" s="64"/>
    </row>
    <row r="797" spans="1:1" x14ac:dyDescent="0.15">
      <c r="A797" s="64"/>
    </row>
    <row r="798" spans="1:1" x14ac:dyDescent="0.15">
      <c r="A798" s="64"/>
    </row>
    <row r="799" spans="1:1" x14ac:dyDescent="0.15">
      <c r="A799" s="64"/>
    </row>
    <row r="800" spans="1:1" x14ac:dyDescent="0.15">
      <c r="A800" s="64"/>
    </row>
    <row r="801" spans="1:1" x14ac:dyDescent="0.15">
      <c r="A801" s="64"/>
    </row>
    <row r="802" spans="1:1" x14ac:dyDescent="0.15">
      <c r="A802" s="64"/>
    </row>
    <row r="803" spans="1:1" x14ac:dyDescent="0.15">
      <c r="A803" s="64"/>
    </row>
    <row r="804" spans="1:1" x14ac:dyDescent="0.15">
      <c r="A804" s="64"/>
    </row>
    <row r="805" spans="1:1" x14ac:dyDescent="0.15">
      <c r="A805" s="64"/>
    </row>
    <row r="806" spans="1:1" x14ac:dyDescent="0.15">
      <c r="A806" s="64"/>
    </row>
    <row r="807" spans="1:1" x14ac:dyDescent="0.15">
      <c r="A807" s="64"/>
    </row>
    <row r="808" spans="1:1" x14ac:dyDescent="0.15">
      <c r="A808" s="64"/>
    </row>
    <row r="809" spans="1:1" x14ac:dyDescent="0.15">
      <c r="A809" s="64"/>
    </row>
    <row r="810" spans="1:1" x14ac:dyDescent="0.15">
      <c r="A810" s="64"/>
    </row>
    <row r="811" spans="1:1" x14ac:dyDescent="0.15">
      <c r="A811" s="64"/>
    </row>
    <row r="812" spans="1:1" x14ac:dyDescent="0.15">
      <c r="A812" s="64"/>
    </row>
    <row r="813" spans="1:1" x14ac:dyDescent="0.15">
      <c r="A813" s="64"/>
    </row>
    <row r="814" spans="1:1" x14ac:dyDescent="0.15">
      <c r="A814" s="64"/>
    </row>
    <row r="815" spans="1:1" x14ac:dyDescent="0.15">
      <c r="A815" s="64"/>
    </row>
    <row r="816" spans="1:1" x14ac:dyDescent="0.15">
      <c r="A816" s="64"/>
    </row>
    <row r="817" spans="1:1" x14ac:dyDescent="0.15">
      <c r="A817" s="64"/>
    </row>
    <row r="818" spans="1:1" x14ac:dyDescent="0.15">
      <c r="A818" s="64"/>
    </row>
    <row r="819" spans="1:1" x14ac:dyDescent="0.15">
      <c r="A819" s="64"/>
    </row>
    <row r="820" spans="1:1" x14ac:dyDescent="0.15">
      <c r="A820" s="64"/>
    </row>
    <row r="821" spans="1:1" x14ac:dyDescent="0.15">
      <c r="A821" s="64"/>
    </row>
    <row r="822" spans="1:1" x14ac:dyDescent="0.15">
      <c r="A822" s="64"/>
    </row>
    <row r="823" spans="1:1" x14ac:dyDescent="0.15">
      <c r="A823" s="64"/>
    </row>
    <row r="824" spans="1:1" x14ac:dyDescent="0.15">
      <c r="A824" s="64"/>
    </row>
    <row r="825" spans="1:1" x14ac:dyDescent="0.15">
      <c r="A825" s="64"/>
    </row>
    <row r="826" spans="1:1" x14ac:dyDescent="0.15">
      <c r="A826" s="64"/>
    </row>
    <row r="827" spans="1:1" x14ac:dyDescent="0.15">
      <c r="A827" s="64"/>
    </row>
    <row r="828" spans="1:1" x14ac:dyDescent="0.15">
      <c r="A828" s="64"/>
    </row>
    <row r="829" spans="1:1" x14ac:dyDescent="0.15">
      <c r="A829" s="64"/>
    </row>
    <row r="830" spans="1:1" x14ac:dyDescent="0.15">
      <c r="A830" s="64"/>
    </row>
    <row r="831" spans="1:1" x14ac:dyDescent="0.15">
      <c r="A831" s="64"/>
    </row>
    <row r="832" spans="1:1" x14ac:dyDescent="0.15">
      <c r="A832" s="64"/>
    </row>
    <row r="833" spans="1:1" x14ac:dyDescent="0.15">
      <c r="A833" s="64"/>
    </row>
    <row r="834" spans="1:1" x14ac:dyDescent="0.15">
      <c r="A834" s="64"/>
    </row>
    <row r="835" spans="1:1" x14ac:dyDescent="0.15">
      <c r="A835" s="64"/>
    </row>
    <row r="836" spans="1:1" x14ac:dyDescent="0.15">
      <c r="A836" s="64"/>
    </row>
    <row r="837" spans="1:1" x14ac:dyDescent="0.15">
      <c r="A837" s="64"/>
    </row>
    <row r="838" spans="1:1" x14ac:dyDescent="0.15">
      <c r="A838" s="64"/>
    </row>
    <row r="839" spans="1:1" x14ac:dyDescent="0.15">
      <c r="A839" s="64"/>
    </row>
  </sheetData>
  <sheetProtection algorithmName="SHA-512" hashValue="lI/Ph8I59VIDxr2WAs/NQ4p9fhldioWn9HbTEfz4c5cI04t9YkwAS++nqpXTWqRbjFIboVKnmk7VBU89Z8ESQQ==" saltValue="8xWsDeZbI77ooE6Vv/mIq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  <pageSetUpPr fitToPage="1"/>
  </sheetPr>
  <dimension ref="A1:Z76"/>
  <sheetViews>
    <sheetView showGridLines="0" workbookViewId="0">
      <pane xSplit="1" ySplit="3" topLeftCell="H43" activePane="bottomRight" state="frozen"/>
      <selection activeCell="B1" sqref="B1"/>
      <selection pane="topRight" activeCell="B1" sqref="B1"/>
      <selection pane="bottomLeft" activeCell="B1" sqref="B1"/>
      <selection pane="bottomRight" activeCell="L19" sqref="L19"/>
    </sheetView>
  </sheetViews>
  <sheetFormatPr defaultRowHeight="15" x14ac:dyDescent="0.3"/>
  <cols>
    <col min="1" max="1" width="30.7109375" style="54" customWidth="1"/>
    <col min="2" max="26" width="8.7109375" style="54" customWidth="1"/>
  </cols>
  <sheetData>
    <row r="1" spans="1:26" ht="26.25" customHeight="1" x14ac:dyDescent="0.2">
      <c r="A1" s="452" t="s">
        <v>433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</row>
    <row r="2" spans="1:26" ht="36.75" customHeight="1" x14ac:dyDescent="0.2">
      <c r="A2" s="450" t="s">
        <v>29</v>
      </c>
      <c r="B2" s="450" t="s">
        <v>30</v>
      </c>
      <c r="C2" s="450"/>
      <c r="D2" s="450" t="s">
        <v>31</v>
      </c>
      <c r="E2" s="450"/>
      <c r="F2" s="450" t="s">
        <v>32</v>
      </c>
      <c r="G2" s="450"/>
      <c r="H2" s="450" t="s">
        <v>33</v>
      </c>
      <c r="I2" s="450"/>
      <c r="J2" s="450" t="s">
        <v>34</v>
      </c>
      <c r="K2" s="450"/>
      <c r="L2" s="450" t="s">
        <v>35</v>
      </c>
      <c r="M2" s="450"/>
      <c r="N2" s="450" t="s">
        <v>36</v>
      </c>
      <c r="O2" s="450"/>
      <c r="P2" s="450" t="s">
        <v>454</v>
      </c>
      <c r="Q2" s="450"/>
      <c r="R2" s="450" t="s">
        <v>37</v>
      </c>
      <c r="S2" s="450"/>
      <c r="T2" s="450" t="s">
        <v>38</v>
      </c>
      <c r="U2" s="450"/>
      <c r="V2" s="450" t="s">
        <v>39</v>
      </c>
      <c r="W2" s="450"/>
      <c r="X2" s="450" t="s">
        <v>40</v>
      </c>
      <c r="Y2" s="450"/>
      <c r="Z2" s="450" t="s">
        <v>40</v>
      </c>
    </row>
    <row r="3" spans="1:26" ht="15" customHeight="1" x14ac:dyDescent="0.2">
      <c r="A3" s="450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50"/>
    </row>
    <row r="4" spans="1:26" ht="24.95" customHeight="1" x14ac:dyDescent="0.2">
      <c r="A4" s="312" t="s">
        <v>43</v>
      </c>
      <c r="B4" s="304"/>
      <c r="C4" s="307"/>
      <c r="D4" s="304"/>
      <c r="E4" s="305"/>
      <c r="F4" s="304"/>
      <c r="G4" s="305"/>
      <c r="H4" s="304"/>
      <c r="I4" s="305"/>
      <c r="J4" s="304"/>
      <c r="K4" s="305"/>
      <c r="L4" s="304"/>
      <c r="M4" s="305"/>
      <c r="N4" s="304"/>
      <c r="O4" s="305"/>
      <c r="P4" s="304"/>
      <c r="Q4" s="305"/>
      <c r="R4" s="304"/>
      <c r="S4" s="305"/>
      <c r="T4" s="304"/>
      <c r="U4" s="305"/>
      <c r="V4" s="304"/>
      <c r="W4" s="305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ht="24.95" customHeight="1" x14ac:dyDescent="0.2">
      <c r="A5" s="312" t="s">
        <v>407</v>
      </c>
      <c r="B5" s="306"/>
      <c r="C5" s="307">
        <v>1</v>
      </c>
      <c r="D5" s="306"/>
      <c r="E5" s="307"/>
      <c r="F5" s="306"/>
      <c r="G5" s="307"/>
      <c r="H5" s="306"/>
      <c r="I5" s="307"/>
      <c r="J5" s="306"/>
      <c r="K5" s="307"/>
      <c r="L5" s="306"/>
      <c r="M5" s="307"/>
      <c r="N5" s="306"/>
      <c r="O5" s="307"/>
      <c r="P5" s="306"/>
      <c r="Q5" s="307"/>
      <c r="R5" s="306"/>
      <c r="S5" s="307"/>
      <c r="T5" s="306"/>
      <c r="U5" s="307"/>
      <c r="V5" s="306"/>
      <c r="W5" s="307"/>
      <c r="X5" s="174">
        <f>B5+D5+F5+H5+J5+L5+N5+P5+R5+T5+V5</f>
        <v>0</v>
      </c>
      <c r="Y5" s="174">
        <f>C5+E5+G5+I5+K5+M5+O5+Q5+S5+U5+W5</f>
        <v>1</v>
      </c>
      <c r="Z5" s="174">
        <f t="shared" ref="Z5:Z47" si="0">X5+Y5</f>
        <v>1</v>
      </c>
    </row>
    <row r="6" spans="1:26" ht="24.95" customHeight="1" x14ac:dyDescent="0.2">
      <c r="A6" s="312" t="s">
        <v>408</v>
      </c>
      <c r="B6" s="306">
        <v>3</v>
      </c>
      <c r="C6" s="307">
        <v>1</v>
      </c>
      <c r="D6" s="306"/>
      <c r="E6" s="307"/>
      <c r="F6" s="306"/>
      <c r="G6" s="307"/>
      <c r="H6" s="306"/>
      <c r="I6" s="307"/>
      <c r="J6" s="306"/>
      <c r="K6" s="307"/>
      <c r="L6" s="306"/>
      <c r="M6" s="307"/>
      <c r="N6" s="306"/>
      <c r="O6" s="307"/>
      <c r="P6" s="306"/>
      <c r="Q6" s="307">
        <v>1</v>
      </c>
      <c r="R6" s="306"/>
      <c r="S6" s="307"/>
      <c r="T6" s="306"/>
      <c r="U6" s="307"/>
      <c r="V6" s="306"/>
      <c r="W6" s="307"/>
      <c r="X6" s="174">
        <f t="shared" ref="X6:X46" si="1">B6+D6+F6+H6+J6+L6+N6+P6+R6+T6+V6</f>
        <v>3</v>
      </c>
      <c r="Y6" s="174">
        <f t="shared" ref="Y6:Y46" si="2">C6+E6+G6+I6+K6+M6+O6+Q6+S6+U6+W6</f>
        <v>2</v>
      </c>
      <c r="Z6" s="174">
        <f t="shared" si="0"/>
        <v>5</v>
      </c>
    </row>
    <row r="7" spans="1:26" ht="24.95" customHeight="1" x14ac:dyDescent="0.2">
      <c r="A7" s="312" t="s">
        <v>409</v>
      </c>
      <c r="B7" s="306"/>
      <c r="C7" s="307"/>
      <c r="D7" s="306"/>
      <c r="E7" s="307"/>
      <c r="F7" s="306"/>
      <c r="G7" s="307"/>
      <c r="H7" s="306"/>
      <c r="I7" s="307"/>
      <c r="J7" s="306"/>
      <c r="K7" s="307"/>
      <c r="L7" s="306"/>
      <c r="M7" s="307"/>
      <c r="N7" s="306"/>
      <c r="O7" s="307"/>
      <c r="P7" s="306">
        <v>5</v>
      </c>
      <c r="Q7" s="307">
        <v>3</v>
      </c>
      <c r="R7" s="306"/>
      <c r="S7" s="307"/>
      <c r="T7" s="306"/>
      <c r="U7" s="307"/>
      <c r="V7" s="306"/>
      <c r="W7" s="307"/>
      <c r="X7" s="174">
        <f t="shared" si="1"/>
        <v>5</v>
      </c>
      <c r="Y7" s="174">
        <f t="shared" si="2"/>
        <v>3</v>
      </c>
      <c r="Z7" s="174">
        <f t="shared" si="0"/>
        <v>8</v>
      </c>
    </row>
    <row r="8" spans="1:26" ht="24.95" customHeight="1" x14ac:dyDescent="0.2">
      <c r="A8" s="312" t="s">
        <v>410</v>
      </c>
      <c r="B8" s="306"/>
      <c r="C8" s="307"/>
      <c r="D8" s="306"/>
      <c r="E8" s="307"/>
      <c r="F8" s="306"/>
      <c r="G8" s="307"/>
      <c r="H8" s="306"/>
      <c r="I8" s="307"/>
      <c r="J8" s="306"/>
      <c r="K8" s="307"/>
      <c r="L8" s="306"/>
      <c r="M8" s="307"/>
      <c r="N8" s="306"/>
      <c r="O8" s="307"/>
      <c r="P8" s="306"/>
      <c r="Q8" s="307"/>
      <c r="R8" s="306"/>
      <c r="S8" s="307"/>
      <c r="T8" s="306"/>
      <c r="U8" s="307"/>
      <c r="V8" s="306"/>
      <c r="W8" s="307"/>
      <c r="X8" s="174">
        <f t="shared" si="1"/>
        <v>0</v>
      </c>
      <c r="Y8" s="174">
        <f t="shared" si="2"/>
        <v>0</v>
      </c>
      <c r="Z8" s="174">
        <f t="shared" si="0"/>
        <v>0</v>
      </c>
    </row>
    <row r="9" spans="1:26" ht="24.95" customHeight="1" x14ac:dyDescent="0.2">
      <c r="A9" s="312" t="s">
        <v>411</v>
      </c>
      <c r="B9" s="306"/>
      <c r="C9" s="307"/>
      <c r="D9" s="306"/>
      <c r="E9" s="307"/>
      <c r="F9" s="306"/>
      <c r="G9" s="307"/>
      <c r="H9" s="306"/>
      <c r="I9" s="307"/>
      <c r="J9" s="306"/>
      <c r="K9" s="307"/>
      <c r="L9" s="306"/>
      <c r="M9" s="307"/>
      <c r="N9" s="306"/>
      <c r="O9" s="307"/>
      <c r="P9" s="306"/>
      <c r="Q9" s="307">
        <v>1</v>
      </c>
      <c r="R9" s="306"/>
      <c r="S9" s="307"/>
      <c r="T9" s="306"/>
      <c r="U9" s="307"/>
      <c r="V9" s="306"/>
      <c r="W9" s="307"/>
      <c r="X9" s="174">
        <f t="shared" si="1"/>
        <v>0</v>
      </c>
      <c r="Y9" s="174">
        <f t="shared" si="2"/>
        <v>1</v>
      </c>
      <c r="Z9" s="174">
        <f t="shared" si="0"/>
        <v>1</v>
      </c>
    </row>
    <row r="10" spans="1:26" ht="24.95" customHeight="1" x14ac:dyDescent="0.2">
      <c r="A10" s="312" t="s">
        <v>44</v>
      </c>
      <c r="B10" s="306"/>
      <c r="C10" s="307"/>
      <c r="D10" s="306"/>
      <c r="E10" s="307"/>
      <c r="F10" s="306"/>
      <c r="G10" s="307"/>
      <c r="H10" s="306"/>
      <c r="I10" s="307"/>
      <c r="J10" s="306">
        <v>12</v>
      </c>
      <c r="K10" s="307">
        <v>27</v>
      </c>
      <c r="L10" s="306">
        <v>10</v>
      </c>
      <c r="M10" s="307">
        <v>19</v>
      </c>
      <c r="N10" s="306"/>
      <c r="O10" s="307"/>
      <c r="P10" s="306"/>
      <c r="Q10" s="307"/>
      <c r="R10" s="306"/>
      <c r="S10" s="307"/>
      <c r="T10" s="306"/>
      <c r="U10" s="307"/>
      <c r="V10" s="306"/>
      <c r="W10" s="307"/>
      <c r="X10" s="174">
        <f t="shared" si="1"/>
        <v>22</v>
      </c>
      <c r="Y10" s="174">
        <f t="shared" si="2"/>
        <v>46</v>
      </c>
      <c r="Z10" s="174">
        <f t="shared" si="0"/>
        <v>68</v>
      </c>
    </row>
    <row r="11" spans="1:26" ht="24.95" customHeight="1" x14ac:dyDescent="0.2">
      <c r="A11" s="312" t="s">
        <v>45</v>
      </c>
      <c r="B11" s="306"/>
      <c r="C11" s="307"/>
      <c r="D11" s="306"/>
      <c r="E11" s="307"/>
      <c r="F11" s="306"/>
      <c r="G11" s="307"/>
      <c r="H11" s="306"/>
      <c r="I11" s="307"/>
      <c r="J11" s="306">
        <v>23</v>
      </c>
      <c r="K11" s="307">
        <v>55</v>
      </c>
      <c r="L11" s="306"/>
      <c r="M11" s="307"/>
      <c r="N11" s="306"/>
      <c r="O11" s="307"/>
      <c r="P11" s="306"/>
      <c r="Q11" s="307"/>
      <c r="R11" s="306"/>
      <c r="S11" s="307"/>
      <c r="T11" s="306"/>
      <c r="U11" s="307"/>
      <c r="V11" s="306"/>
      <c r="W11" s="307"/>
      <c r="X11" s="174">
        <f t="shared" si="1"/>
        <v>23</v>
      </c>
      <c r="Y11" s="174">
        <f t="shared" si="2"/>
        <v>55</v>
      </c>
      <c r="Z11" s="174">
        <f t="shared" si="0"/>
        <v>78</v>
      </c>
    </row>
    <row r="12" spans="1:26" ht="24.95" customHeight="1" x14ac:dyDescent="0.2">
      <c r="A12" s="312" t="s">
        <v>46</v>
      </c>
      <c r="B12" s="306"/>
      <c r="C12" s="307"/>
      <c r="D12" s="306"/>
      <c r="E12" s="307"/>
      <c r="F12" s="306"/>
      <c r="G12" s="307"/>
      <c r="H12" s="306"/>
      <c r="I12" s="307"/>
      <c r="J12" s="306">
        <v>11</v>
      </c>
      <c r="K12" s="307">
        <v>27</v>
      </c>
      <c r="L12" s="306"/>
      <c r="M12" s="307"/>
      <c r="N12" s="306"/>
      <c r="O12" s="307"/>
      <c r="P12" s="306"/>
      <c r="Q12" s="307"/>
      <c r="R12" s="306"/>
      <c r="S12" s="307"/>
      <c r="T12" s="306"/>
      <c r="U12" s="307"/>
      <c r="V12" s="306"/>
      <c r="W12" s="307"/>
      <c r="X12" s="174">
        <f t="shared" si="1"/>
        <v>11</v>
      </c>
      <c r="Y12" s="174">
        <f t="shared" si="2"/>
        <v>27</v>
      </c>
      <c r="Z12" s="174">
        <f t="shared" si="0"/>
        <v>38</v>
      </c>
    </row>
    <row r="13" spans="1:26" ht="24.95" customHeight="1" x14ac:dyDescent="0.2">
      <c r="A13" s="312" t="s">
        <v>47</v>
      </c>
      <c r="B13" s="306"/>
      <c r="C13" s="307"/>
      <c r="D13" s="306"/>
      <c r="E13" s="307"/>
      <c r="F13" s="306"/>
      <c r="G13" s="307"/>
      <c r="H13" s="306"/>
      <c r="I13" s="307"/>
      <c r="J13" s="306"/>
      <c r="K13" s="307"/>
      <c r="L13" s="306"/>
      <c r="M13" s="307"/>
      <c r="N13" s="306"/>
      <c r="O13" s="307"/>
      <c r="P13" s="306"/>
      <c r="Q13" s="307"/>
      <c r="R13" s="306"/>
      <c r="S13" s="307"/>
      <c r="T13" s="306"/>
      <c r="U13" s="307"/>
      <c r="V13" s="306"/>
      <c r="W13" s="307"/>
      <c r="X13" s="174">
        <f t="shared" si="1"/>
        <v>0</v>
      </c>
      <c r="Y13" s="174">
        <f t="shared" si="2"/>
        <v>0</v>
      </c>
      <c r="Z13" s="174">
        <f t="shared" si="0"/>
        <v>0</v>
      </c>
    </row>
    <row r="14" spans="1:26" ht="24.95" customHeight="1" x14ac:dyDescent="0.2">
      <c r="A14" s="312" t="s">
        <v>48</v>
      </c>
      <c r="B14" s="306"/>
      <c r="C14" s="307"/>
      <c r="D14" s="306"/>
      <c r="E14" s="307"/>
      <c r="F14" s="306"/>
      <c r="G14" s="307"/>
      <c r="H14" s="306"/>
      <c r="I14" s="307"/>
      <c r="J14" s="306">
        <v>6</v>
      </c>
      <c r="K14" s="307">
        <v>6</v>
      </c>
      <c r="L14" s="306"/>
      <c r="M14" s="307"/>
      <c r="N14" s="306"/>
      <c r="O14" s="307"/>
      <c r="P14" s="306"/>
      <c r="Q14" s="307"/>
      <c r="R14" s="306"/>
      <c r="S14" s="307"/>
      <c r="T14" s="306"/>
      <c r="U14" s="307"/>
      <c r="V14" s="306"/>
      <c r="W14" s="307"/>
      <c r="X14" s="174">
        <f t="shared" si="1"/>
        <v>6</v>
      </c>
      <c r="Y14" s="174">
        <f t="shared" si="2"/>
        <v>6</v>
      </c>
      <c r="Z14" s="174">
        <f t="shared" si="0"/>
        <v>12</v>
      </c>
    </row>
    <row r="15" spans="1:26" ht="24.95" customHeight="1" x14ac:dyDescent="0.2">
      <c r="A15" s="312" t="s">
        <v>49</v>
      </c>
      <c r="B15" s="306"/>
      <c r="C15" s="307"/>
      <c r="D15" s="306"/>
      <c r="E15" s="307"/>
      <c r="F15" s="306"/>
      <c r="G15" s="307"/>
      <c r="H15" s="306"/>
      <c r="I15" s="307"/>
      <c r="J15" s="306"/>
      <c r="K15" s="307"/>
      <c r="L15" s="306"/>
      <c r="M15" s="307"/>
      <c r="N15" s="306"/>
      <c r="O15" s="307"/>
      <c r="P15" s="306"/>
      <c r="Q15" s="307"/>
      <c r="R15" s="306"/>
      <c r="S15" s="307"/>
      <c r="T15" s="306"/>
      <c r="U15" s="307"/>
      <c r="V15" s="306"/>
      <c r="W15" s="307"/>
      <c r="X15" s="174">
        <f t="shared" si="1"/>
        <v>0</v>
      </c>
      <c r="Y15" s="174">
        <f t="shared" si="2"/>
        <v>0</v>
      </c>
      <c r="Z15" s="174">
        <f t="shared" si="0"/>
        <v>0</v>
      </c>
    </row>
    <row r="16" spans="1:26" ht="24.95" customHeight="1" x14ac:dyDescent="0.2">
      <c r="A16" s="312" t="s">
        <v>50</v>
      </c>
      <c r="B16" s="306"/>
      <c r="C16" s="307"/>
      <c r="D16" s="306"/>
      <c r="E16" s="307"/>
      <c r="F16" s="306"/>
      <c r="G16" s="307"/>
      <c r="H16" s="306"/>
      <c r="I16" s="307"/>
      <c r="J16" s="306"/>
      <c r="K16" s="307"/>
      <c r="L16" s="306"/>
      <c r="M16" s="307"/>
      <c r="N16" s="306"/>
      <c r="O16" s="307"/>
      <c r="P16" s="306"/>
      <c r="Q16" s="307"/>
      <c r="R16" s="306"/>
      <c r="S16" s="307"/>
      <c r="T16" s="306"/>
      <c r="U16" s="307"/>
      <c r="V16" s="306"/>
      <c r="W16" s="307"/>
      <c r="X16" s="174">
        <f t="shared" si="1"/>
        <v>0</v>
      </c>
      <c r="Y16" s="174">
        <f t="shared" si="2"/>
        <v>0</v>
      </c>
      <c r="Z16" s="174">
        <f t="shared" si="0"/>
        <v>0</v>
      </c>
    </row>
    <row r="17" spans="1:26" ht="24.95" customHeight="1" x14ac:dyDescent="0.2">
      <c r="A17" s="312" t="s">
        <v>469</v>
      </c>
      <c r="B17" s="306"/>
      <c r="C17" s="307"/>
      <c r="D17" s="306"/>
      <c r="E17" s="307"/>
      <c r="F17" s="306"/>
      <c r="G17" s="307"/>
      <c r="H17" s="306"/>
      <c r="I17" s="307"/>
      <c r="J17" s="306"/>
      <c r="K17" s="307"/>
      <c r="L17" s="306"/>
      <c r="M17" s="307"/>
      <c r="N17" s="306"/>
      <c r="O17" s="307"/>
      <c r="P17" s="306"/>
      <c r="Q17" s="307"/>
      <c r="R17" s="306"/>
      <c r="S17" s="307"/>
      <c r="T17" s="306"/>
      <c r="U17" s="307"/>
      <c r="V17" s="306"/>
      <c r="W17" s="307"/>
      <c r="X17" s="174">
        <f t="shared" si="1"/>
        <v>0</v>
      </c>
      <c r="Y17" s="174">
        <f t="shared" si="2"/>
        <v>0</v>
      </c>
      <c r="Z17" s="174">
        <f t="shared" si="0"/>
        <v>0</v>
      </c>
    </row>
    <row r="18" spans="1:26" ht="24.95" customHeight="1" x14ac:dyDescent="0.2">
      <c r="A18" s="312" t="s">
        <v>53</v>
      </c>
      <c r="B18" s="306"/>
      <c r="C18" s="307"/>
      <c r="D18" s="306"/>
      <c r="E18" s="307"/>
      <c r="F18" s="306"/>
      <c r="G18" s="307"/>
      <c r="H18" s="306"/>
      <c r="I18" s="307"/>
      <c r="J18" s="306"/>
      <c r="K18" s="307"/>
      <c r="L18" s="306"/>
      <c r="M18" s="307"/>
      <c r="N18" s="306"/>
      <c r="O18" s="307"/>
      <c r="P18" s="306"/>
      <c r="Q18" s="307"/>
      <c r="R18" s="306"/>
      <c r="S18" s="307"/>
      <c r="T18" s="306"/>
      <c r="U18" s="307"/>
      <c r="V18" s="306"/>
      <c r="W18" s="307"/>
      <c r="X18" s="174">
        <f t="shared" si="1"/>
        <v>0</v>
      </c>
      <c r="Y18" s="174">
        <f t="shared" si="2"/>
        <v>0</v>
      </c>
      <c r="Z18" s="174">
        <f t="shared" si="0"/>
        <v>0</v>
      </c>
    </row>
    <row r="19" spans="1:26" ht="24.95" customHeight="1" x14ac:dyDescent="0.2">
      <c r="A19" s="312" t="s">
        <v>54</v>
      </c>
      <c r="B19" s="306"/>
      <c r="C19" s="307"/>
      <c r="D19" s="306"/>
      <c r="E19" s="307"/>
      <c r="F19" s="306"/>
      <c r="G19" s="307"/>
      <c r="H19" s="306"/>
      <c r="I19" s="307"/>
      <c r="J19" s="306">
        <v>8</v>
      </c>
      <c r="K19" s="307">
        <v>7</v>
      </c>
      <c r="L19" s="306">
        <v>7</v>
      </c>
      <c r="M19" s="307">
        <v>11</v>
      </c>
      <c r="N19" s="306"/>
      <c r="O19" s="307"/>
      <c r="P19" s="306"/>
      <c r="Q19" s="307"/>
      <c r="R19" s="306"/>
      <c r="S19" s="307"/>
      <c r="T19" s="306"/>
      <c r="U19" s="307"/>
      <c r="V19" s="306"/>
      <c r="W19" s="307"/>
      <c r="X19" s="174">
        <f t="shared" si="1"/>
        <v>15</v>
      </c>
      <c r="Y19" s="174">
        <f t="shared" si="2"/>
        <v>18</v>
      </c>
      <c r="Z19" s="174">
        <f t="shared" si="0"/>
        <v>33</v>
      </c>
    </row>
    <row r="20" spans="1:26" ht="24.95" customHeight="1" x14ac:dyDescent="0.2">
      <c r="A20" s="312" t="s">
        <v>55</v>
      </c>
      <c r="B20" s="306"/>
      <c r="C20" s="307"/>
      <c r="D20" s="306"/>
      <c r="E20" s="307"/>
      <c r="F20" s="306"/>
      <c r="G20" s="307"/>
      <c r="H20" s="306"/>
      <c r="I20" s="307"/>
      <c r="J20" s="306">
        <v>81</v>
      </c>
      <c r="K20" s="307">
        <v>80</v>
      </c>
      <c r="L20" s="306">
        <v>39</v>
      </c>
      <c r="M20" s="307">
        <v>36</v>
      </c>
      <c r="N20" s="306"/>
      <c r="O20" s="307"/>
      <c r="P20" s="306"/>
      <c r="Q20" s="307"/>
      <c r="R20" s="306"/>
      <c r="S20" s="307"/>
      <c r="T20" s="306"/>
      <c r="U20" s="307"/>
      <c r="V20" s="306"/>
      <c r="W20" s="307"/>
      <c r="X20" s="174">
        <f t="shared" si="1"/>
        <v>120</v>
      </c>
      <c r="Y20" s="174">
        <f t="shared" si="2"/>
        <v>116</v>
      </c>
      <c r="Z20" s="174">
        <f t="shared" si="0"/>
        <v>236</v>
      </c>
    </row>
    <row r="21" spans="1:26" ht="24.95" customHeight="1" x14ac:dyDescent="0.2">
      <c r="A21" s="312" t="s">
        <v>56</v>
      </c>
      <c r="B21" s="306"/>
      <c r="C21" s="307"/>
      <c r="D21" s="306"/>
      <c r="E21" s="307"/>
      <c r="F21" s="306"/>
      <c r="G21" s="307"/>
      <c r="H21" s="306"/>
      <c r="I21" s="307"/>
      <c r="J21" s="306">
        <v>7</v>
      </c>
      <c r="K21" s="307">
        <v>12</v>
      </c>
      <c r="L21" s="306">
        <v>14</v>
      </c>
      <c r="M21" s="307">
        <v>9</v>
      </c>
      <c r="N21" s="306"/>
      <c r="O21" s="307"/>
      <c r="P21" s="306"/>
      <c r="Q21" s="307"/>
      <c r="R21" s="306"/>
      <c r="S21" s="307"/>
      <c r="T21" s="306"/>
      <c r="U21" s="307"/>
      <c r="V21" s="306"/>
      <c r="W21" s="307"/>
      <c r="X21" s="174">
        <f t="shared" si="1"/>
        <v>21</v>
      </c>
      <c r="Y21" s="174">
        <f t="shared" si="2"/>
        <v>21</v>
      </c>
      <c r="Z21" s="174">
        <f t="shared" si="0"/>
        <v>42</v>
      </c>
    </row>
    <row r="22" spans="1:26" ht="24.95" customHeight="1" x14ac:dyDescent="0.2">
      <c r="A22" s="312" t="s">
        <v>57</v>
      </c>
      <c r="B22" s="306"/>
      <c r="C22" s="307"/>
      <c r="D22" s="306"/>
      <c r="E22" s="307"/>
      <c r="F22" s="306"/>
      <c r="G22" s="307"/>
      <c r="H22" s="306"/>
      <c r="I22" s="307"/>
      <c r="J22" s="306"/>
      <c r="K22" s="307"/>
      <c r="L22" s="306"/>
      <c r="M22" s="307"/>
      <c r="N22" s="306"/>
      <c r="O22" s="307"/>
      <c r="P22" s="306"/>
      <c r="Q22" s="307"/>
      <c r="R22" s="306"/>
      <c r="S22" s="307"/>
      <c r="T22" s="306"/>
      <c r="U22" s="307"/>
      <c r="V22" s="306"/>
      <c r="W22" s="307"/>
      <c r="X22" s="174">
        <f t="shared" si="1"/>
        <v>0</v>
      </c>
      <c r="Y22" s="174">
        <f t="shared" si="2"/>
        <v>0</v>
      </c>
      <c r="Z22" s="174">
        <f t="shared" si="0"/>
        <v>0</v>
      </c>
    </row>
    <row r="23" spans="1:26" ht="24.95" customHeight="1" x14ac:dyDescent="0.2">
      <c r="A23" s="312" t="s">
        <v>58</v>
      </c>
      <c r="B23" s="306"/>
      <c r="C23" s="307"/>
      <c r="D23" s="306"/>
      <c r="E23" s="307"/>
      <c r="F23" s="306"/>
      <c r="G23" s="307"/>
      <c r="H23" s="306"/>
      <c r="I23" s="307"/>
      <c r="J23" s="306"/>
      <c r="K23" s="307"/>
      <c r="L23" s="306"/>
      <c r="M23" s="307"/>
      <c r="N23" s="306"/>
      <c r="O23" s="307"/>
      <c r="P23" s="306"/>
      <c r="Q23" s="307"/>
      <c r="R23" s="306"/>
      <c r="S23" s="307"/>
      <c r="T23" s="306"/>
      <c r="U23" s="307"/>
      <c r="V23" s="306"/>
      <c r="W23" s="307"/>
      <c r="X23" s="174">
        <f t="shared" si="1"/>
        <v>0</v>
      </c>
      <c r="Y23" s="174">
        <f t="shared" si="2"/>
        <v>0</v>
      </c>
      <c r="Z23" s="174">
        <f t="shared" si="0"/>
        <v>0</v>
      </c>
    </row>
    <row r="24" spans="1:26" ht="24.95" customHeight="1" x14ac:dyDescent="0.2">
      <c r="A24" s="312" t="s">
        <v>59</v>
      </c>
      <c r="B24" s="306"/>
      <c r="C24" s="307"/>
      <c r="D24" s="306"/>
      <c r="E24" s="307"/>
      <c r="F24" s="306"/>
      <c r="G24" s="307"/>
      <c r="H24" s="306"/>
      <c r="I24" s="307"/>
      <c r="J24" s="306"/>
      <c r="K24" s="307"/>
      <c r="L24" s="306"/>
      <c r="M24" s="307"/>
      <c r="N24" s="306"/>
      <c r="O24" s="307"/>
      <c r="P24" s="306"/>
      <c r="Q24" s="307"/>
      <c r="R24" s="306"/>
      <c r="S24" s="307"/>
      <c r="T24" s="306"/>
      <c r="U24" s="307"/>
      <c r="V24" s="306"/>
      <c r="W24" s="307"/>
      <c r="X24" s="174">
        <f t="shared" si="1"/>
        <v>0</v>
      </c>
      <c r="Y24" s="174">
        <f t="shared" si="2"/>
        <v>0</v>
      </c>
      <c r="Z24" s="174">
        <f t="shared" si="0"/>
        <v>0</v>
      </c>
    </row>
    <row r="25" spans="1:26" ht="24.95" customHeight="1" x14ac:dyDescent="0.2">
      <c r="A25" s="312" t="s">
        <v>60</v>
      </c>
      <c r="B25" s="306"/>
      <c r="C25" s="307"/>
      <c r="D25" s="306"/>
      <c r="E25" s="307"/>
      <c r="F25" s="306"/>
      <c r="G25" s="307"/>
      <c r="H25" s="306"/>
      <c r="I25" s="307"/>
      <c r="J25" s="306"/>
      <c r="K25" s="307"/>
      <c r="L25" s="306"/>
      <c r="M25" s="307"/>
      <c r="N25" s="306"/>
      <c r="O25" s="307"/>
      <c r="P25" s="306"/>
      <c r="Q25" s="307"/>
      <c r="R25" s="306"/>
      <c r="S25" s="307"/>
      <c r="T25" s="306"/>
      <c r="U25" s="307"/>
      <c r="V25" s="306"/>
      <c r="W25" s="307"/>
      <c r="X25" s="174">
        <f t="shared" si="1"/>
        <v>0</v>
      </c>
      <c r="Y25" s="174">
        <f t="shared" si="2"/>
        <v>0</v>
      </c>
      <c r="Z25" s="174">
        <f t="shared" si="0"/>
        <v>0</v>
      </c>
    </row>
    <row r="26" spans="1:26" ht="24.95" customHeight="1" x14ac:dyDescent="0.2">
      <c r="A26" s="312" t="s">
        <v>61</v>
      </c>
      <c r="B26" s="306"/>
      <c r="C26" s="307"/>
      <c r="D26" s="306"/>
      <c r="E26" s="307"/>
      <c r="F26" s="306"/>
      <c r="G26" s="307"/>
      <c r="H26" s="306"/>
      <c r="I26" s="307"/>
      <c r="J26" s="306"/>
      <c r="K26" s="307"/>
      <c r="L26" s="306"/>
      <c r="M26" s="307"/>
      <c r="N26" s="306"/>
      <c r="O26" s="307"/>
      <c r="P26" s="306"/>
      <c r="Q26" s="307"/>
      <c r="R26" s="306"/>
      <c r="S26" s="307"/>
      <c r="T26" s="306"/>
      <c r="U26" s="307"/>
      <c r="V26" s="306"/>
      <c r="W26" s="307"/>
      <c r="X26" s="174">
        <f t="shared" si="1"/>
        <v>0</v>
      </c>
      <c r="Y26" s="174">
        <f t="shared" si="2"/>
        <v>0</v>
      </c>
      <c r="Z26" s="174">
        <f t="shared" si="0"/>
        <v>0</v>
      </c>
    </row>
    <row r="27" spans="1:26" ht="24.95" customHeight="1" x14ac:dyDescent="0.2">
      <c r="A27" s="312" t="s">
        <v>62</v>
      </c>
      <c r="B27" s="306"/>
      <c r="C27" s="307"/>
      <c r="D27" s="306"/>
      <c r="E27" s="307"/>
      <c r="F27" s="306"/>
      <c r="G27" s="307"/>
      <c r="H27" s="306"/>
      <c r="I27" s="307"/>
      <c r="J27" s="306"/>
      <c r="K27" s="307"/>
      <c r="L27" s="306"/>
      <c r="M27" s="307"/>
      <c r="N27" s="306"/>
      <c r="O27" s="307"/>
      <c r="P27" s="306"/>
      <c r="Q27" s="307"/>
      <c r="R27" s="306"/>
      <c r="S27" s="307"/>
      <c r="T27" s="306"/>
      <c r="U27" s="307"/>
      <c r="V27" s="306"/>
      <c r="W27" s="307"/>
      <c r="X27" s="174">
        <f t="shared" si="1"/>
        <v>0</v>
      </c>
      <c r="Y27" s="174">
        <f t="shared" si="2"/>
        <v>0</v>
      </c>
      <c r="Z27" s="174">
        <f t="shared" si="0"/>
        <v>0</v>
      </c>
    </row>
    <row r="28" spans="1:26" ht="24.95" customHeight="1" x14ac:dyDescent="0.2">
      <c r="A28" s="312" t="s">
        <v>63</v>
      </c>
      <c r="B28" s="306"/>
      <c r="C28" s="307"/>
      <c r="D28" s="306"/>
      <c r="E28" s="307"/>
      <c r="F28" s="306"/>
      <c r="G28" s="307"/>
      <c r="H28" s="306"/>
      <c r="I28" s="307"/>
      <c r="J28" s="306"/>
      <c r="K28" s="307"/>
      <c r="L28" s="306"/>
      <c r="M28" s="307"/>
      <c r="N28" s="306"/>
      <c r="O28" s="307"/>
      <c r="P28" s="306"/>
      <c r="Q28" s="307"/>
      <c r="R28" s="306"/>
      <c r="S28" s="307"/>
      <c r="T28" s="306"/>
      <c r="U28" s="307"/>
      <c r="V28" s="306"/>
      <c r="W28" s="307"/>
      <c r="X28" s="174">
        <f t="shared" si="1"/>
        <v>0</v>
      </c>
      <c r="Y28" s="174">
        <f t="shared" si="2"/>
        <v>0</v>
      </c>
      <c r="Z28" s="174">
        <f t="shared" si="0"/>
        <v>0</v>
      </c>
    </row>
    <row r="29" spans="1:26" ht="24.95" customHeight="1" x14ac:dyDescent="0.2">
      <c r="A29" s="312" t="s">
        <v>64</v>
      </c>
      <c r="B29" s="306"/>
      <c r="C29" s="307"/>
      <c r="D29" s="306"/>
      <c r="E29" s="307"/>
      <c r="F29" s="306"/>
      <c r="G29" s="307"/>
      <c r="H29" s="306"/>
      <c r="I29" s="307"/>
      <c r="J29" s="306"/>
      <c r="K29" s="307"/>
      <c r="L29" s="306"/>
      <c r="M29" s="307"/>
      <c r="N29" s="306"/>
      <c r="O29" s="307"/>
      <c r="P29" s="306"/>
      <c r="Q29" s="307"/>
      <c r="R29" s="306"/>
      <c r="S29" s="307"/>
      <c r="T29" s="306"/>
      <c r="U29" s="307"/>
      <c r="V29" s="306"/>
      <c r="W29" s="307"/>
      <c r="X29" s="174">
        <f t="shared" si="1"/>
        <v>0</v>
      </c>
      <c r="Y29" s="174">
        <f t="shared" si="2"/>
        <v>0</v>
      </c>
      <c r="Z29" s="174">
        <f t="shared" si="0"/>
        <v>0</v>
      </c>
    </row>
    <row r="30" spans="1:26" ht="24.95" customHeight="1" x14ac:dyDescent="0.2">
      <c r="A30" s="312" t="s">
        <v>65</v>
      </c>
      <c r="B30" s="306"/>
      <c r="C30" s="307"/>
      <c r="D30" s="306"/>
      <c r="E30" s="307"/>
      <c r="F30" s="306"/>
      <c r="G30" s="307"/>
      <c r="H30" s="306"/>
      <c r="I30" s="307"/>
      <c r="J30" s="306"/>
      <c r="K30" s="307"/>
      <c r="L30" s="306"/>
      <c r="M30" s="307"/>
      <c r="N30" s="306"/>
      <c r="O30" s="307"/>
      <c r="P30" s="306"/>
      <c r="Q30" s="307"/>
      <c r="R30" s="306"/>
      <c r="S30" s="307"/>
      <c r="T30" s="306"/>
      <c r="U30" s="307"/>
      <c r="V30" s="306"/>
      <c r="W30" s="307"/>
      <c r="X30" s="174">
        <f t="shared" si="1"/>
        <v>0</v>
      </c>
      <c r="Y30" s="174">
        <f t="shared" si="2"/>
        <v>0</v>
      </c>
      <c r="Z30" s="174">
        <f t="shared" si="0"/>
        <v>0</v>
      </c>
    </row>
    <row r="31" spans="1:26" ht="24.95" customHeight="1" x14ac:dyDescent="0.2">
      <c r="A31" s="312" t="s">
        <v>66</v>
      </c>
      <c r="B31" s="306"/>
      <c r="C31" s="307"/>
      <c r="D31" s="306"/>
      <c r="E31" s="307"/>
      <c r="F31" s="306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7"/>
      <c r="V31" s="306"/>
      <c r="W31" s="307"/>
      <c r="X31" s="174">
        <f t="shared" si="1"/>
        <v>0</v>
      </c>
      <c r="Y31" s="174">
        <f t="shared" si="2"/>
        <v>0</v>
      </c>
      <c r="Z31" s="174">
        <f t="shared" si="0"/>
        <v>0</v>
      </c>
    </row>
    <row r="32" spans="1:26" ht="24.95" customHeight="1" x14ac:dyDescent="0.2">
      <c r="A32" s="312" t="s">
        <v>67</v>
      </c>
      <c r="B32" s="306"/>
      <c r="C32" s="307"/>
      <c r="D32" s="306"/>
      <c r="E32" s="307"/>
      <c r="F32" s="306"/>
      <c r="G32" s="307"/>
      <c r="H32" s="306"/>
      <c r="I32" s="307"/>
      <c r="J32" s="306"/>
      <c r="K32" s="307"/>
      <c r="L32" s="306"/>
      <c r="M32" s="307"/>
      <c r="N32" s="306"/>
      <c r="O32" s="307"/>
      <c r="P32" s="306"/>
      <c r="Q32" s="307"/>
      <c r="R32" s="306"/>
      <c r="S32" s="307"/>
      <c r="T32" s="306"/>
      <c r="U32" s="307"/>
      <c r="V32" s="306"/>
      <c r="W32" s="307"/>
      <c r="X32" s="174">
        <f t="shared" si="1"/>
        <v>0</v>
      </c>
      <c r="Y32" s="174">
        <f t="shared" si="2"/>
        <v>0</v>
      </c>
      <c r="Z32" s="174">
        <f t="shared" si="0"/>
        <v>0</v>
      </c>
    </row>
    <row r="33" spans="1:26" ht="24.95" customHeight="1" x14ac:dyDescent="0.2">
      <c r="A33" s="312" t="s">
        <v>412</v>
      </c>
      <c r="B33" s="306"/>
      <c r="C33" s="307"/>
      <c r="D33" s="306"/>
      <c r="E33" s="307"/>
      <c r="F33" s="306"/>
      <c r="G33" s="307"/>
      <c r="H33" s="306"/>
      <c r="I33" s="307"/>
      <c r="J33" s="306"/>
      <c r="K33" s="307"/>
      <c r="L33" s="306"/>
      <c r="M33" s="307"/>
      <c r="N33" s="306"/>
      <c r="O33" s="307"/>
      <c r="P33" s="306"/>
      <c r="Q33" s="307"/>
      <c r="R33" s="306"/>
      <c r="S33" s="307"/>
      <c r="T33" s="306"/>
      <c r="U33" s="307"/>
      <c r="V33" s="306"/>
      <c r="W33" s="307"/>
      <c r="X33" s="174">
        <f t="shared" si="1"/>
        <v>0</v>
      </c>
      <c r="Y33" s="174">
        <f t="shared" si="2"/>
        <v>0</v>
      </c>
      <c r="Z33" s="174">
        <f t="shared" si="0"/>
        <v>0</v>
      </c>
    </row>
    <row r="34" spans="1:26" ht="24.95" customHeight="1" x14ac:dyDescent="0.2">
      <c r="A34" s="312" t="s">
        <v>413</v>
      </c>
      <c r="B34" s="306"/>
      <c r="C34" s="307"/>
      <c r="D34" s="306"/>
      <c r="E34" s="307"/>
      <c r="F34" s="306"/>
      <c r="G34" s="307"/>
      <c r="H34" s="306"/>
      <c r="I34" s="307"/>
      <c r="J34" s="306"/>
      <c r="K34" s="307"/>
      <c r="L34" s="306"/>
      <c r="M34" s="307"/>
      <c r="N34" s="306"/>
      <c r="O34" s="307"/>
      <c r="P34" s="306"/>
      <c r="Q34" s="307"/>
      <c r="R34" s="306"/>
      <c r="S34" s="307"/>
      <c r="T34" s="306"/>
      <c r="U34" s="307"/>
      <c r="V34" s="306"/>
      <c r="W34" s="307"/>
      <c r="X34" s="174">
        <f t="shared" si="1"/>
        <v>0</v>
      </c>
      <c r="Y34" s="174">
        <f t="shared" si="2"/>
        <v>0</v>
      </c>
      <c r="Z34" s="174">
        <f t="shared" si="0"/>
        <v>0</v>
      </c>
    </row>
    <row r="35" spans="1:26" ht="24.95" customHeight="1" x14ac:dyDescent="0.2">
      <c r="A35" s="312" t="s">
        <v>414</v>
      </c>
      <c r="B35" s="306"/>
      <c r="C35" s="307"/>
      <c r="D35" s="306"/>
      <c r="E35" s="307"/>
      <c r="F35" s="306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7"/>
      <c r="V35" s="306"/>
      <c r="W35" s="307"/>
      <c r="X35" s="174">
        <f t="shared" si="1"/>
        <v>0</v>
      </c>
      <c r="Y35" s="174">
        <f t="shared" si="2"/>
        <v>0</v>
      </c>
      <c r="Z35" s="174">
        <f t="shared" si="0"/>
        <v>0</v>
      </c>
    </row>
    <row r="36" spans="1:26" ht="24.95" customHeight="1" x14ac:dyDescent="0.2">
      <c r="A36" s="312" t="s">
        <v>68</v>
      </c>
      <c r="B36" s="306"/>
      <c r="C36" s="307"/>
      <c r="D36" s="306"/>
      <c r="E36" s="307"/>
      <c r="F36" s="306"/>
      <c r="G36" s="307"/>
      <c r="H36" s="306"/>
      <c r="I36" s="307"/>
      <c r="J36" s="306"/>
      <c r="K36" s="307"/>
      <c r="L36" s="306"/>
      <c r="M36" s="307"/>
      <c r="N36" s="306"/>
      <c r="O36" s="307"/>
      <c r="P36" s="306"/>
      <c r="Q36" s="307"/>
      <c r="R36" s="306"/>
      <c r="S36" s="307"/>
      <c r="T36" s="306"/>
      <c r="U36" s="307"/>
      <c r="V36" s="306"/>
      <c r="W36" s="307"/>
      <c r="X36" s="174">
        <f t="shared" si="1"/>
        <v>0</v>
      </c>
      <c r="Y36" s="174">
        <f t="shared" si="2"/>
        <v>0</v>
      </c>
      <c r="Z36" s="174">
        <f t="shared" si="0"/>
        <v>0</v>
      </c>
    </row>
    <row r="37" spans="1:26" ht="24.95" customHeight="1" x14ac:dyDescent="0.2">
      <c r="A37" s="312" t="s">
        <v>415</v>
      </c>
      <c r="B37" s="306"/>
      <c r="C37" s="307"/>
      <c r="D37" s="306"/>
      <c r="E37" s="307"/>
      <c r="F37" s="306"/>
      <c r="G37" s="307"/>
      <c r="H37" s="306"/>
      <c r="I37" s="307"/>
      <c r="J37" s="306"/>
      <c r="K37" s="307"/>
      <c r="L37" s="306"/>
      <c r="M37" s="307"/>
      <c r="N37" s="306"/>
      <c r="O37" s="307"/>
      <c r="P37" s="306"/>
      <c r="Q37" s="307"/>
      <c r="R37" s="306"/>
      <c r="S37" s="307"/>
      <c r="T37" s="306"/>
      <c r="U37" s="307"/>
      <c r="V37" s="306"/>
      <c r="W37" s="307"/>
      <c r="X37" s="174">
        <f t="shared" si="1"/>
        <v>0</v>
      </c>
      <c r="Y37" s="174">
        <f t="shared" si="2"/>
        <v>0</v>
      </c>
      <c r="Z37" s="174">
        <f t="shared" si="0"/>
        <v>0</v>
      </c>
    </row>
    <row r="38" spans="1:26" ht="24.95" customHeight="1" x14ac:dyDescent="0.2">
      <c r="A38" s="312" t="s">
        <v>416</v>
      </c>
      <c r="B38" s="306"/>
      <c r="C38" s="307"/>
      <c r="D38" s="306"/>
      <c r="E38" s="307"/>
      <c r="F38" s="306"/>
      <c r="G38" s="307"/>
      <c r="H38" s="306"/>
      <c r="I38" s="307"/>
      <c r="J38" s="306"/>
      <c r="K38" s="307"/>
      <c r="L38" s="306"/>
      <c r="M38" s="307"/>
      <c r="N38" s="306"/>
      <c r="O38" s="307"/>
      <c r="P38" s="306"/>
      <c r="Q38" s="307"/>
      <c r="R38" s="306"/>
      <c r="S38" s="307"/>
      <c r="T38" s="306"/>
      <c r="U38" s="307"/>
      <c r="V38" s="306"/>
      <c r="W38" s="307"/>
      <c r="X38" s="174">
        <f t="shared" si="1"/>
        <v>0</v>
      </c>
      <c r="Y38" s="174">
        <f t="shared" si="2"/>
        <v>0</v>
      </c>
      <c r="Z38" s="174">
        <f t="shared" si="0"/>
        <v>0</v>
      </c>
    </row>
    <row r="39" spans="1:26" ht="24.95" customHeight="1" x14ac:dyDescent="0.2">
      <c r="A39" s="312" t="s">
        <v>417</v>
      </c>
      <c r="B39" s="306"/>
      <c r="C39" s="307"/>
      <c r="D39" s="306"/>
      <c r="E39" s="307"/>
      <c r="F39" s="306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7"/>
      <c r="V39" s="306"/>
      <c r="W39" s="307"/>
      <c r="X39" s="174">
        <f t="shared" si="1"/>
        <v>0</v>
      </c>
      <c r="Y39" s="174">
        <f t="shared" si="2"/>
        <v>0</v>
      </c>
      <c r="Z39" s="174">
        <f t="shared" si="0"/>
        <v>0</v>
      </c>
    </row>
    <row r="40" spans="1:26" ht="24.95" customHeight="1" x14ac:dyDescent="0.2">
      <c r="A40" s="312" t="s">
        <v>69</v>
      </c>
      <c r="B40" s="306"/>
      <c r="C40" s="307"/>
      <c r="D40" s="306"/>
      <c r="E40" s="307"/>
      <c r="F40" s="306"/>
      <c r="G40" s="307"/>
      <c r="H40" s="306"/>
      <c r="I40" s="307"/>
      <c r="J40" s="306"/>
      <c r="K40" s="307"/>
      <c r="L40" s="306"/>
      <c r="M40" s="307"/>
      <c r="N40" s="306"/>
      <c r="O40" s="307"/>
      <c r="P40" s="306"/>
      <c r="Q40" s="307"/>
      <c r="R40" s="306"/>
      <c r="S40" s="307"/>
      <c r="T40" s="306"/>
      <c r="U40" s="307"/>
      <c r="V40" s="306"/>
      <c r="W40" s="307"/>
      <c r="X40" s="174">
        <f t="shared" si="1"/>
        <v>0</v>
      </c>
      <c r="Y40" s="174">
        <f t="shared" si="2"/>
        <v>0</v>
      </c>
      <c r="Z40" s="174">
        <f t="shared" si="0"/>
        <v>0</v>
      </c>
    </row>
    <row r="41" spans="1:26" ht="24.95" customHeight="1" x14ac:dyDescent="0.2">
      <c r="A41" s="312" t="s">
        <v>70</v>
      </c>
      <c r="B41" s="306"/>
      <c r="C41" s="307"/>
      <c r="D41" s="306"/>
      <c r="E41" s="307"/>
      <c r="F41" s="306"/>
      <c r="G41" s="307"/>
      <c r="H41" s="306"/>
      <c r="I41" s="307"/>
      <c r="J41" s="306"/>
      <c r="K41" s="307"/>
      <c r="L41" s="306"/>
      <c r="M41" s="307"/>
      <c r="N41" s="306"/>
      <c r="O41" s="307"/>
      <c r="P41" s="306"/>
      <c r="Q41" s="307"/>
      <c r="R41" s="306"/>
      <c r="S41" s="307"/>
      <c r="T41" s="306"/>
      <c r="U41" s="307"/>
      <c r="V41" s="306"/>
      <c r="W41" s="307"/>
      <c r="X41" s="174">
        <f t="shared" si="1"/>
        <v>0</v>
      </c>
      <c r="Y41" s="174">
        <f t="shared" si="2"/>
        <v>0</v>
      </c>
      <c r="Z41" s="174">
        <f t="shared" si="0"/>
        <v>0</v>
      </c>
    </row>
    <row r="42" spans="1:26" ht="24.95" customHeight="1" x14ac:dyDescent="0.2">
      <c r="A42" s="312" t="s">
        <v>71</v>
      </c>
      <c r="B42" s="306"/>
      <c r="C42" s="307"/>
      <c r="D42" s="306"/>
      <c r="E42" s="307"/>
      <c r="F42" s="306"/>
      <c r="G42" s="307"/>
      <c r="H42" s="306"/>
      <c r="I42" s="307"/>
      <c r="J42" s="306"/>
      <c r="K42" s="307"/>
      <c r="L42" s="306"/>
      <c r="M42" s="307"/>
      <c r="N42" s="306"/>
      <c r="O42" s="307"/>
      <c r="P42" s="306"/>
      <c r="Q42" s="307"/>
      <c r="R42" s="306"/>
      <c r="S42" s="307"/>
      <c r="T42" s="306"/>
      <c r="U42" s="307"/>
      <c r="V42" s="306"/>
      <c r="W42" s="307"/>
      <c r="X42" s="174">
        <f t="shared" si="1"/>
        <v>0</v>
      </c>
      <c r="Y42" s="174">
        <f t="shared" si="2"/>
        <v>0</v>
      </c>
      <c r="Z42" s="174">
        <f t="shared" si="0"/>
        <v>0</v>
      </c>
    </row>
    <row r="43" spans="1:26" ht="24.95" customHeight="1" x14ac:dyDescent="0.2">
      <c r="A43" s="312" t="s">
        <v>72</v>
      </c>
      <c r="B43" s="306"/>
      <c r="C43" s="307"/>
      <c r="D43" s="306"/>
      <c r="E43" s="307"/>
      <c r="F43" s="306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7"/>
      <c r="V43" s="306"/>
      <c r="W43" s="307"/>
      <c r="X43" s="174">
        <f t="shared" si="1"/>
        <v>0</v>
      </c>
      <c r="Y43" s="174">
        <f t="shared" si="2"/>
        <v>0</v>
      </c>
      <c r="Z43" s="174">
        <f t="shared" si="0"/>
        <v>0</v>
      </c>
    </row>
    <row r="44" spans="1:26" ht="24.95" customHeight="1" x14ac:dyDescent="0.2">
      <c r="A44" s="312" t="s">
        <v>73</v>
      </c>
      <c r="B44" s="306"/>
      <c r="C44" s="307"/>
      <c r="D44" s="306"/>
      <c r="E44" s="307"/>
      <c r="F44" s="306"/>
      <c r="G44" s="307"/>
      <c r="H44" s="306"/>
      <c r="I44" s="307"/>
      <c r="J44" s="306"/>
      <c r="K44" s="307"/>
      <c r="L44" s="306"/>
      <c r="M44" s="307"/>
      <c r="N44" s="306"/>
      <c r="O44" s="307"/>
      <c r="P44" s="306"/>
      <c r="Q44" s="307"/>
      <c r="R44" s="306"/>
      <c r="S44" s="307"/>
      <c r="T44" s="306"/>
      <c r="U44" s="307"/>
      <c r="V44" s="306"/>
      <c r="W44" s="307"/>
      <c r="X44" s="174">
        <f t="shared" si="1"/>
        <v>0</v>
      </c>
      <c r="Y44" s="174">
        <f t="shared" si="2"/>
        <v>0</v>
      </c>
      <c r="Z44" s="174">
        <f t="shared" si="0"/>
        <v>0</v>
      </c>
    </row>
    <row r="45" spans="1:26" ht="24.95" customHeight="1" x14ac:dyDescent="0.2">
      <c r="A45" s="312" t="s">
        <v>418</v>
      </c>
      <c r="B45" s="306"/>
      <c r="C45" s="307"/>
      <c r="D45" s="306"/>
      <c r="E45" s="307"/>
      <c r="F45" s="306"/>
      <c r="G45" s="307"/>
      <c r="H45" s="306"/>
      <c r="I45" s="307"/>
      <c r="J45" s="306"/>
      <c r="K45" s="307"/>
      <c r="L45" s="306"/>
      <c r="M45" s="307"/>
      <c r="N45" s="306"/>
      <c r="O45" s="307"/>
      <c r="P45" s="306"/>
      <c r="Q45" s="307"/>
      <c r="R45" s="306"/>
      <c r="S45" s="307"/>
      <c r="T45" s="306"/>
      <c r="U45" s="307"/>
      <c r="V45" s="306"/>
      <c r="W45" s="307"/>
      <c r="X45" s="174">
        <f t="shared" si="1"/>
        <v>0</v>
      </c>
      <c r="Y45" s="174">
        <f t="shared" si="2"/>
        <v>0</v>
      </c>
      <c r="Z45" s="174">
        <f t="shared" si="0"/>
        <v>0</v>
      </c>
    </row>
    <row r="46" spans="1:26" ht="24.95" customHeight="1" x14ac:dyDescent="0.2">
      <c r="A46" s="312" t="s">
        <v>74</v>
      </c>
      <c r="B46" s="306"/>
      <c r="C46" s="307"/>
      <c r="D46" s="306"/>
      <c r="E46" s="307"/>
      <c r="F46" s="306"/>
      <c r="G46" s="307"/>
      <c r="H46" s="306"/>
      <c r="I46" s="307"/>
      <c r="J46" s="306"/>
      <c r="K46" s="307"/>
      <c r="L46" s="306"/>
      <c r="M46" s="307"/>
      <c r="N46" s="306"/>
      <c r="O46" s="307"/>
      <c r="P46" s="306"/>
      <c r="Q46" s="307"/>
      <c r="R46" s="306"/>
      <c r="S46" s="307"/>
      <c r="T46" s="306"/>
      <c r="U46" s="307"/>
      <c r="V46" s="306"/>
      <c r="W46" s="307"/>
      <c r="X46" s="174">
        <f t="shared" si="1"/>
        <v>0</v>
      </c>
      <c r="Y46" s="174">
        <f t="shared" si="2"/>
        <v>0</v>
      </c>
      <c r="Z46" s="174">
        <f t="shared" si="0"/>
        <v>0</v>
      </c>
    </row>
    <row r="47" spans="1:26" ht="24.95" customHeight="1" x14ac:dyDescent="0.2">
      <c r="A47" s="312" t="s">
        <v>75</v>
      </c>
      <c r="B47" s="306"/>
      <c r="C47" s="307"/>
      <c r="D47" s="306"/>
      <c r="E47" s="307"/>
      <c r="F47" s="306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7"/>
      <c r="V47" s="306"/>
      <c r="W47" s="307"/>
      <c r="X47" s="174">
        <f>B47+D47+F47+H47+J47+L47+N47+P47+R47+T47+V47</f>
        <v>0</v>
      </c>
      <c r="Y47" s="174">
        <f>C47+E47+G47+I47+K47+M47+O47+Q47+S47+U47+W47</f>
        <v>0</v>
      </c>
      <c r="Z47" s="175">
        <f t="shared" si="0"/>
        <v>0</v>
      </c>
    </row>
    <row r="48" spans="1:26" ht="15" customHeight="1" x14ac:dyDescent="0.2">
      <c r="A48" s="169" t="s">
        <v>76</v>
      </c>
      <c r="B48" s="221">
        <f t="shared" ref="B48:W48" si="3">SUM(B4:B47)</f>
        <v>3</v>
      </c>
      <c r="C48" s="221">
        <f t="shared" si="3"/>
        <v>2</v>
      </c>
      <c r="D48" s="221">
        <f t="shared" si="3"/>
        <v>0</v>
      </c>
      <c r="E48" s="221">
        <f t="shared" si="3"/>
        <v>0</v>
      </c>
      <c r="F48" s="221">
        <f t="shared" si="3"/>
        <v>0</v>
      </c>
      <c r="G48" s="221">
        <f t="shared" si="3"/>
        <v>0</v>
      </c>
      <c r="H48" s="221">
        <f t="shared" si="3"/>
        <v>0</v>
      </c>
      <c r="I48" s="221">
        <f t="shared" si="3"/>
        <v>0</v>
      </c>
      <c r="J48" s="221">
        <f t="shared" si="3"/>
        <v>148</v>
      </c>
      <c r="K48" s="221">
        <f t="shared" si="3"/>
        <v>214</v>
      </c>
      <c r="L48" s="221">
        <f t="shared" si="3"/>
        <v>70</v>
      </c>
      <c r="M48" s="221">
        <f t="shared" si="3"/>
        <v>75</v>
      </c>
      <c r="N48" s="221">
        <f t="shared" si="3"/>
        <v>0</v>
      </c>
      <c r="O48" s="221">
        <f t="shared" si="3"/>
        <v>0</v>
      </c>
      <c r="P48" s="221">
        <f t="shared" si="3"/>
        <v>5</v>
      </c>
      <c r="Q48" s="221">
        <f t="shared" si="3"/>
        <v>5</v>
      </c>
      <c r="R48" s="221">
        <f>SUM(R4:R47)</f>
        <v>0</v>
      </c>
      <c r="S48" s="221">
        <f>SUM(S4:S47)</f>
        <v>0</v>
      </c>
      <c r="T48" s="221">
        <f>SUM(T4:T47)</f>
        <v>0</v>
      </c>
      <c r="U48" s="221">
        <f>SUM(U4:U47)</f>
        <v>0</v>
      </c>
      <c r="V48" s="221">
        <f t="shared" si="3"/>
        <v>0</v>
      </c>
      <c r="W48" s="221">
        <f t="shared" si="3"/>
        <v>0</v>
      </c>
      <c r="X48" s="221">
        <f>SUM(X4:X47)</f>
        <v>226</v>
      </c>
      <c r="Y48" s="221">
        <f>SUM(Y4:Y47)</f>
        <v>296</v>
      </c>
      <c r="Z48" s="221">
        <f>X48+Y48</f>
        <v>522</v>
      </c>
    </row>
    <row r="49" spans="1:26" ht="9.9499999999999993" customHeight="1" x14ac:dyDescent="0.2">
      <c r="A49" s="451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  <c r="U49" s="451"/>
      <c r="V49" s="451"/>
      <c r="W49" s="451"/>
      <c r="X49" s="47"/>
      <c r="Y49" s="46"/>
      <c r="Z49" s="46"/>
    </row>
    <row r="50" spans="1:26" ht="15" customHeight="1" x14ac:dyDescent="0.2">
      <c r="A50" s="57" t="s">
        <v>77</v>
      </c>
      <c r="B50" s="57" t="s">
        <v>41</v>
      </c>
      <c r="C50" s="57" t="s">
        <v>42</v>
      </c>
      <c r="D50" s="57" t="s">
        <v>76</v>
      </c>
      <c r="E50" s="46"/>
      <c r="F50" s="47"/>
      <c r="G50" s="4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6"/>
      <c r="Z50" s="46"/>
    </row>
    <row r="51" spans="1:26" ht="24.95" customHeight="1" x14ac:dyDescent="0.2">
      <c r="A51" s="171" t="s">
        <v>78</v>
      </c>
      <c r="B51" s="253">
        <v>3</v>
      </c>
      <c r="C51" s="298">
        <v>9</v>
      </c>
      <c r="D51" s="222">
        <f>SUM(B51:C51)</f>
        <v>12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46"/>
      <c r="Z51" s="46"/>
    </row>
    <row r="52" spans="1:26" ht="24.95" customHeight="1" x14ac:dyDescent="0.2">
      <c r="A52" s="172" t="s">
        <v>79</v>
      </c>
      <c r="B52" s="254"/>
      <c r="C52" s="300"/>
      <c r="D52" s="223">
        <f>SUM(B52:C52)</f>
        <v>0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9"/>
      <c r="Y52" s="46"/>
      <c r="Z52" s="46"/>
    </row>
    <row r="53" spans="1:26" ht="15" customHeight="1" x14ac:dyDescent="0.2">
      <c r="A53" s="57" t="s">
        <v>76</v>
      </c>
      <c r="B53" s="179">
        <f>SUM(B51:B52)</f>
        <v>3</v>
      </c>
      <c r="C53" s="179">
        <f>SUM(C51:C52)</f>
        <v>9</v>
      </c>
      <c r="D53" s="179">
        <f>SUM(B53:C53)</f>
        <v>12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9"/>
      <c r="Y53" s="46"/>
      <c r="Z53" s="46"/>
    </row>
    <row r="54" spans="1:26" ht="9.9499999999999993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3.35" customHeight="1" x14ac:dyDescent="0.3">
      <c r="A55" s="50" t="s">
        <v>80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3.35" customHeight="1" x14ac:dyDescent="0.3">
      <c r="A56" s="313" t="s">
        <v>419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6.45" customHeight="1" x14ac:dyDescent="0.3">
      <c r="A59" s="403" t="s">
        <v>420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4.25" customHeight="1" x14ac:dyDescent="0.3">
      <c r="A60" s="135" t="s">
        <v>478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x14ac:dyDescent="0.3">
      <c r="A61" s="52"/>
    </row>
    <row r="76" spans="1:1" ht="16.5" x14ac:dyDescent="0.3">
      <c r="A76" s="55"/>
    </row>
  </sheetData>
  <sheetProtection algorithmName="SHA-512" hashValue="19lrov9YHUMAiq7TeFOtou7BWmH3ddSV+uBJm1V6+TVG2eG/O7ZazKs4P7HgJVMzdePuDdvQTslHkNx+sXRQXA==" saltValue="D/UKAz+2hK8GaZWghJtS1Q==" spinCount="100000" sheet="1" selectLockedCells="1"/>
  <mergeCells count="17"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</mergeCells>
  <phoneticPr fontId="42" type="noConversion"/>
  <pageMargins left="0.74803149606299213" right="0.74803149606299213" top="0.98425196850393704" bottom="0.98425196850393704" header="0" footer="0"/>
  <pageSetup paperSize="9" scale="3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="73" zoomScaleNormal="73" workbookViewId="0">
      <pane xSplit="1" ySplit="3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H19" sqref="H19"/>
    </sheetView>
  </sheetViews>
  <sheetFormatPr defaultColWidth="9.140625" defaultRowHeight="15" customHeight="1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31" s="56" customFormat="1" ht="30" customHeight="1" x14ac:dyDescent="0.2">
      <c r="A1" s="453" t="s">
        <v>434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4"/>
      <c r="Z1" s="455" t="s">
        <v>82</v>
      </c>
      <c r="AA1" s="456"/>
      <c r="AB1" s="457"/>
    </row>
    <row r="2" spans="1:31" s="46" customFormat="1" ht="19.5" customHeight="1" x14ac:dyDescent="0.15">
      <c r="A2" s="458" t="s">
        <v>83</v>
      </c>
      <c r="B2" s="458" t="s">
        <v>84</v>
      </c>
      <c r="C2" s="458"/>
      <c r="D2" s="458" t="s">
        <v>85</v>
      </c>
      <c r="E2" s="458"/>
      <c r="F2" s="458" t="s">
        <v>86</v>
      </c>
      <c r="G2" s="458"/>
      <c r="H2" s="458" t="s">
        <v>87</v>
      </c>
      <c r="I2" s="458"/>
      <c r="J2" s="458" t="s">
        <v>88</v>
      </c>
      <c r="K2" s="458"/>
      <c r="L2" s="458" t="s">
        <v>89</v>
      </c>
      <c r="M2" s="458"/>
      <c r="N2" s="458" t="s">
        <v>90</v>
      </c>
      <c r="O2" s="458"/>
      <c r="P2" s="458" t="s">
        <v>91</v>
      </c>
      <c r="Q2" s="458"/>
      <c r="R2" s="458" t="s">
        <v>92</v>
      </c>
      <c r="S2" s="458"/>
      <c r="T2" s="458" t="s">
        <v>93</v>
      </c>
      <c r="U2" s="458"/>
      <c r="V2" s="458" t="s">
        <v>94</v>
      </c>
      <c r="W2" s="458"/>
      <c r="X2" s="458" t="s">
        <v>95</v>
      </c>
      <c r="Y2" s="458"/>
      <c r="Z2" s="458" t="s">
        <v>40</v>
      </c>
      <c r="AA2" s="458"/>
      <c r="AB2" s="458" t="s">
        <v>40</v>
      </c>
    </row>
    <row r="3" spans="1:31" s="46" customFormat="1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458"/>
    </row>
    <row r="4" spans="1:31" s="58" customFormat="1" ht="24.95" customHeight="1" x14ac:dyDescent="0.2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253"/>
      <c r="W4" s="298"/>
      <c r="X4" s="253"/>
      <c r="Y4" s="298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  <c r="AC4" s="167">
        <f>'Quadro 1'!X4</f>
        <v>0</v>
      </c>
      <c r="AD4" s="167">
        <f>'Quadro 1'!Y4</f>
        <v>0</v>
      </c>
      <c r="AE4" s="167">
        <f>'Quadro 1'!Z4</f>
        <v>0</v>
      </c>
    </row>
    <row r="5" spans="1:31" s="58" customFormat="1" ht="24.95" customHeight="1" x14ac:dyDescent="0.2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>
        <v>1</v>
      </c>
      <c r="R5" s="255"/>
      <c r="S5" s="299"/>
      <c r="T5" s="255"/>
      <c r="U5" s="299"/>
      <c r="V5" s="255"/>
      <c r="W5" s="299"/>
      <c r="X5" s="255"/>
      <c r="Y5" s="299"/>
      <c r="Z5" s="178">
        <f t="shared" ref="Z5:AA19" si="0">B5+D5+F5+H5+J5+L5+N5+P5+R5+T5+V5+X5</f>
        <v>0</v>
      </c>
      <c r="AA5" s="178">
        <f t="shared" si="0"/>
        <v>1</v>
      </c>
      <c r="AB5" s="178">
        <f>Z5+AA5</f>
        <v>1</v>
      </c>
      <c r="AC5" s="167">
        <f>'Quadro 1'!X5</f>
        <v>0</v>
      </c>
      <c r="AD5" s="167">
        <f>'Quadro 1'!Y5</f>
        <v>1</v>
      </c>
      <c r="AE5" s="167">
        <f>'Quadro 1'!Z5</f>
        <v>1</v>
      </c>
    </row>
    <row r="6" spans="1:31" s="58" customFormat="1" ht="24.95" customHeight="1" x14ac:dyDescent="0.2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>
        <v>1</v>
      </c>
      <c r="O6" s="299">
        <v>1</v>
      </c>
      <c r="P6" s="255">
        <v>2</v>
      </c>
      <c r="Q6" s="299"/>
      <c r="R6" s="255"/>
      <c r="S6" s="299"/>
      <c r="T6" s="255"/>
      <c r="U6" s="299">
        <v>1</v>
      </c>
      <c r="V6" s="255"/>
      <c r="W6" s="299"/>
      <c r="X6" s="255"/>
      <c r="Y6" s="299"/>
      <c r="Z6" s="178">
        <f t="shared" si="0"/>
        <v>3</v>
      </c>
      <c r="AA6" s="178">
        <f t="shared" si="0"/>
        <v>2</v>
      </c>
      <c r="AB6" s="178">
        <f t="shared" ref="AB6:AB47" si="1">Z6+AA6</f>
        <v>5</v>
      </c>
      <c r="AC6" s="167">
        <f>'Quadro 1'!X6</f>
        <v>3</v>
      </c>
      <c r="AD6" s="167">
        <f>'Quadro 1'!Y6</f>
        <v>2</v>
      </c>
      <c r="AE6" s="167">
        <f>'Quadro 1'!Z6</f>
        <v>5</v>
      </c>
    </row>
    <row r="7" spans="1:31" s="58" customFormat="1" ht="24.95" customHeight="1" x14ac:dyDescent="0.2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>
        <v>1</v>
      </c>
      <c r="N7" s="255">
        <v>2</v>
      </c>
      <c r="O7" s="299">
        <v>2</v>
      </c>
      <c r="P7" s="255">
        <v>2</v>
      </c>
      <c r="Q7" s="299"/>
      <c r="R7" s="255">
        <v>1</v>
      </c>
      <c r="S7" s="299"/>
      <c r="T7" s="255"/>
      <c r="U7" s="299"/>
      <c r="V7" s="255"/>
      <c r="W7" s="299"/>
      <c r="X7" s="255"/>
      <c r="Y7" s="299"/>
      <c r="Z7" s="178">
        <f t="shared" si="0"/>
        <v>5</v>
      </c>
      <c r="AA7" s="178">
        <f t="shared" si="0"/>
        <v>3</v>
      </c>
      <c r="AB7" s="178">
        <f t="shared" si="1"/>
        <v>8</v>
      </c>
      <c r="AC7" s="167">
        <f>'Quadro 1'!X7</f>
        <v>5</v>
      </c>
      <c r="AD7" s="167">
        <f>'Quadro 1'!Y7</f>
        <v>3</v>
      </c>
      <c r="AE7" s="167">
        <f>'Quadro 1'!Z7</f>
        <v>8</v>
      </c>
    </row>
    <row r="8" spans="1:31" s="58" customFormat="1" ht="24.95" customHeight="1" x14ac:dyDescent="0.2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255"/>
      <c r="W8" s="299"/>
      <c r="X8" s="255"/>
      <c r="Y8" s="299"/>
      <c r="Z8" s="178">
        <f t="shared" si="0"/>
        <v>0</v>
      </c>
      <c r="AA8" s="178">
        <f t="shared" si="0"/>
        <v>0</v>
      </c>
      <c r="AB8" s="178">
        <f t="shared" si="1"/>
        <v>0</v>
      </c>
      <c r="AC8" s="167">
        <f>'Quadro 1'!X8</f>
        <v>0</v>
      </c>
      <c r="AD8" s="167">
        <f>'Quadro 1'!Y8</f>
        <v>0</v>
      </c>
      <c r="AE8" s="167">
        <f>'Quadro 1'!Z8</f>
        <v>0</v>
      </c>
    </row>
    <row r="9" spans="1:31" s="58" customFormat="1" ht="24.95" customHeight="1" x14ac:dyDescent="0.2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>
        <v>1</v>
      </c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178">
        <f t="shared" si="0"/>
        <v>0</v>
      </c>
      <c r="AA9" s="178">
        <f t="shared" si="0"/>
        <v>1</v>
      </c>
      <c r="AB9" s="178">
        <f t="shared" si="1"/>
        <v>1</v>
      </c>
      <c r="AC9" s="167">
        <f>'Quadro 1'!X9</f>
        <v>0</v>
      </c>
      <c r="AD9" s="167">
        <f>'Quadro 1'!Y9</f>
        <v>1</v>
      </c>
      <c r="AE9" s="167">
        <f>'Quadro 1'!Z9</f>
        <v>1</v>
      </c>
    </row>
    <row r="10" spans="1:31" s="58" customFormat="1" ht="24.95" customHeight="1" x14ac:dyDescent="0.2">
      <c r="A10" s="312" t="s">
        <v>44</v>
      </c>
      <c r="B10" s="306"/>
      <c r="C10" s="307"/>
      <c r="D10" s="255">
        <v>3</v>
      </c>
      <c r="E10" s="299">
        <v>2</v>
      </c>
      <c r="F10" s="255">
        <v>3</v>
      </c>
      <c r="G10" s="299">
        <v>9</v>
      </c>
      <c r="H10" s="255">
        <v>3</v>
      </c>
      <c r="I10" s="299">
        <v>6</v>
      </c>
      <c r="J10" s="255">
        <v>2</v>
      </c>
      <c r="K10" s="299">
        <v>4</v>
      </c>
      <c r="L10" s="255">
        <v>3</v>
      </c>
      <c r="M10" s="299">
        <v>3</v>
      </c>
      <c r="N10" s="255">
        <v>3</v>
      </c>
      <c r="O10" s="299">
        <v>5</v>
      </c>
      <c r="P10" s="255">
        <v>2</v>
      </c>
      <c r="Q10" s="299">
        <v>7</v>
      </c>
      <c r="R10" s="255">
        <v>0</v>
      </c>
      <c r="S10" s="299">
        <v>5</v>
      </c>
      <c r="T10" s="255">
        <v>2</v>
      </c>
      <c r="U10" s="299">
        <v>5</v>
      </c>
      <c r="V10" s="255">
        <v>1</v>
      </c>
      <c r="W10" s="299">
        <v>0</v>
      </c>
      <c r="X10" s="255"/>
      <c r="Y10" s="299"/>
      <c r="Z10" s="178">
        <f t="shared" si="0"/>
        <v>22</v>
      </c>
      <c r="AA10" s="178">
        <f t="shared" si="0"/>
        <v>46</v>
      </c>
      <c r="AB10" s="178">
        <f t="shared" si="1"/>
        <v>68</v>
      </c>
      <c r="AC10" s="167">
        <f>'Quadro 1'!X10</f>
        <v>22</v>
      </c>
      <c r="AD10" s="167">
        <f>'Quadro 1'!Y10</f>
        <v>46</v>
      </c>
      <c r="AE10" s="167">
        <f>'Quadro 1'!Z10</f>
        <v>68</v>
      </c>
    </row>
    <row r="11" spans="1:31" s="58" customFormat="1" ht="24.95" customHeight="1" x14ac:dyDescent="0.2">
      <c r="A11" s="312" t="s">
        <v>45</v>
      </c>
      <c r="B11" s="306"/>
      <c r="C11" s="307"/>
      <c r="D11" s="255"/>
      <c r="E11" s="299"/>
      <c r="F11" s="255">
        <v>0</v>
      </c>
      <c r="G11" s="299">
        <v>3</v>
      </c>
      <c r="H11" s="255">
        <v>0</v>
      </c>
      <c r="I11" s="299">
        <v>1</v>
      </c>
      <c r="J11" s="255">
        <v>3</v>
      </c>
      <c r="K11" s="299">
        <v>3</v>
      </c>
      <c r="L11" s="255">
        <v>2</v>
      </c>
      <c r="M11" s="299">
        <v>0</v>
      </c>
      <c r="N11" s="255">
        <v>1</v>
      </c>
      <c r="O11" s="299">
        <v>4</v>
      </c>
      <c r="P11" s="255">
        <v>4</v>
      </c>
      <c r="Q11" s="299">
        <v>9</v>
      </c>
      <c r="R11" s="255">
        <v>8</v>
      </c>
      <c r="S11" s="299">
        <v>20</v>
      </c>
      <c r="T11" s="255">
        <v>4</v>
      </c>
      <c r="U11" s="299">
        <v>10</v>
      </c>
      <c r="V11" s="255">
        <v>1</v>
      </c>
      <c r="W11" s="299">
        <v>5</v>
      </c>
      <c r="X11" s="255"/>
      <c r="Y11" s="299"/>
      <c r="Z11" s="178">
        <f t="shared" si="0"/>
        <v>23</v>
      </c>
      <c r="AA11" s="178">
        <f t="shared" si="0"/>
        <v>55</v>
      </c>
      <c r="AB11" s="178">
        <f t="shared" si="1"/>
        <v>78</v>
      </c>
      <c r="AC11" s="167">
        <f>'Quadro 1'!X11</f>
        <v>23</v>
      </c>
      <c r="AD11" s="167">
        <f>'Quadro 1'!Y11</f>
        <v>55</v>
      </c>
      <c r="AE11" s="167">
        <f>'Quadro 1'!Z11</f>
        <v>78</v>
      </c>
    </row>
    <row r="12" spans="1:31" s="58" customFormat="1" ht="24.95" customHeight="1" x14ac:dyDescent="0.2">
      <c r="A12" s="312" t="s">
        <v>46</v>
      </c>
      <c r="B12" s="306"/>
      <c r="C12" s="307"/>
      <c r="D12" s="255"/>
      <c r="E12" s="299"/>
      <c r="F12" s="255"/>
      <c r="G12" s="299"/>
      <c r="H12" s="255"/>
      <c r="I12" s="299"/>
      <c r="J12" s="255">
        <v>0</v>
      </c>
      <c r="K12" s="299">
        <v>1</v>
      </c>
      <c r="L12" s="255">
        <v>0</v>
      </c>
      <c r="M12" s="299">
        <v>1</v>
      </c>
      <c r="N12" s="255">
        <v>0</v>
      </c>
      <c r="O12" s="299">
        <v>3</v>
      </c>
      <c r="P12" s="255">
        <v>4</v>
      </c>
      <c r="Q12" s="299">
        <v>6</v>
      </c>
      <c r="R12" s="255">
        <v>4</v>
      </c>
      <c r="S12" s="299">
        <v>5</v>
      </c>
      <c r="T12" s="255">
        <v>3</v>
      </c>
      <c r="U12" s="299">
        <v>6</v>
      </c>
      <c r="V12" s="255">
        <v>0</v>
      </c>
      <c r="W12" s="299">
        <v>5</v>
      </c>
      <c r="X12" s="255"/>
      <c r="Y12" s="299"/>
      <c r="Z12" s="178">
        <f t="shared" si="0"/>
        <v>11</v>
      </c>
      <c r="AA12" s="178">
        <f t="shared" si="0"/>
        <v>27</v>
      </c>
      <c r="AB12" s="178">
        <f t="shared" si="1"/>
        <v>38</v>
      </c>
      <c r="AC12" s="167">
        <f>'Quadro 1'!X12</f>
        <v>11</v>
      </c>
      <c r="AD12" s="167">
        <f>'Quadro 1'!Y12</f>
        <v>27</v>
      </c>
      <c r="AE12" s="167">
        <f>'Quadro 1'!Z12</f>
        <v>38</v>
      </c>
    </row>
    <row r="13" spans="1:31" s="58" customFormat="1" ht="24.95" customHeight="1" x14ac:dyDescent="0.2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178">
        <f t="shared" si="0"/>
        <v>0</v>
      </c>
      <c r="AA13" s="178">
        <f t="shared" si="0"/>
        <v>0</v>
      </c>
      <c r="AB13" s="178">
        <f t="shared" si="1"/>
        <v>0</v>
      </c>
      <c r="AC13" s="167">
        <f>'Quadro 1'!X13</f>
        <v>0</v>
      </c>
      <c r="AD13" s="167">
        <f>'Quadro 1'!Y13</f>
        <v>0</v>
      </c>
      <c r="AE13" s="167">
        <f>'Quadro 1'!Z13</f>
        <v>0</v>
      </c>
    </row>
    <row r="14" spans="1:31" s="58" customFormat="1" ht="24.95" customHeight="1" x14ac:dyDescent="0.2">
      <c r="A14" s="312" t="s">
        <v>48</v>
      </c>
      <c r="B14" s="306"/>
      <c r="C14" s="307"/>
      <c r="D14" s="255"/>
      <c r="E14" s="299"/>
      <c r="F14" s="255"/>
      <c r="G14" s="299"/>
      <c r="H14" s="255"/>
      <c r="I14" s="299"/>
      <c r="J14" s="255">
        <v>0</v>
      </c>
      <c r="K14" s="299">
        <v>1</v>
      </c>
      <c r="L14" s="255">
        <v>0</v>
      </c>
      <c r="M14" s="299">
        <v>0</v>
      </c>
      <c r="N14" s="255">
        <v>0</v>
      </c>
      <c r="O14" s="299">
        <v>0</v>
      </c>
      <c r="P14" s="255">
        <v>2</v>
      </c>
      <c r="Q14" s="299">
        <v>2</v>
      </c>
      <c r="R14" s="255">
        <v>2</v>
      </c>
      <c r="S14" s="299">
        <v>3</v>
      </c>
      <c r="T14" s="255">
        <v>2</v>
      </c>
      <c r="U14" s="299">
        <v>0</v>
      </c>
      <c r="V14" s="255"/>
      <c r="W14" s="299"/>
      <c r="X14" s="255"/>
      <c r="Y14" s="299"/>
      <c r="Z14" s="178">
        <f t="shared" si="0"/>
        <v>6</v>
      </c>
      <c r="AA14" s="178">
        <f t="shared" si="0"/>
        <v>6</v>
      </c>
      <c r="AB14" s="178">
        <f t="shared" si="1"/>
        <v>12</v>
      </c>
      <c r="AC14" s="167">
        <f>'Quadro 1'!X14</f>
        <v>6</v>
      </c>
      <c r="AD14" s="167">
        <f>'Quadro 1'!Y14</f>
        <v>6</v>
      </c>
      <c r="AE14" s="167">
        <f>'Quadro 1'!Z14</f>
        <v>12</v>
      </c>
    </row>
    <row r="15" spans="1:31" s="58" customFormat="1" ht="24.95" customHeight="1" x14ac:dyDescent="0.2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178">
        <f t="shared" si="0"/>
        <v>0</v>
      </c>
      <c r="AA15" s="178">
        <f t="shared" si="0"/>
        <v>0</v>
      </c>
      <c r="AB15" s="178">
        <f t="shared" si="1"/>
        <v>0</v>
      </c>
      <c r="AC15" s="167">
        <f>'Quadro 1'!X15</f>
        <v>0</v>
      </c>
      <c r="AD15" s="167">
        <f>'Quadro 1'!Y15</f>
        <v>0</v>
      </c>
      <c r="AE15" s="167">
        <f>'Quadro 1'!Z15</f>
        <v>0</v>
      </c>
    </row>
    <row r="16" spans="1:31" s="58" customFormat="1" ht="24.95" customHeight="1" x14ac:dyDescent="0.2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178">
        <f t="shared" si="0"/>
        <v>0</v>
      </c>
      <c r="AA16" s="178">
        <f t="shared" si="0"/>
        <v>0</v>
      </c>
      <c r="AB16" s="178">
        <f t="shared" si="1"/>
        <v>0</v>
      </c>
      <c r="AC16" s="167">
        <f>'Quadro 1'!X16</f>
        <v>0</v>
      </c>
      <c r="AD16" s="167">
        <f>'Quadro 1'!Y16</f>
        <v>0</v>
      </c>
      <c r="AE16" s="167">
        <f>'Quadro 1'!Z16</f>
        <v>0</v>
      </c>
    </row>
    <row r="17" spans="1:31" s="58" customFormat="1" ht="24.95" customHeight="1" x14ac:dyDescent="0.2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178">
        <f t="shared" si="0"/>
        <v>0</v>
      </c>
      <c r="AA17" s="178">
        <f t="shared" si="0"/>
        <v>0</v>
      </c>
      <c r="AB17" s="178">
        <f t="shared" si="1"/>
        <v>0</v>
      </c>
      <c r="AC17" s="167">
        <f>'Quadro 1'!X17</f>
        <v>0</v>
      </c>
      <c r="AD17" s="167">
        <f>'Quadro 1'!Y17</f>
        <v>0</v>
      </c>
      <c r="AE17" s="167">
        <f>'Quadro 1'!Z17</f>
        <v>0</v>
      </c>
    </row>
    <row r="18" spans="1:31" s="58" customFormat="1" ht="24.95" customHeight="1" x14ac:dyDescent="0.2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178">
        <f t="shared" si="0"/>
        <v>0</v>
      </c>
      <c r="AA18" s="178">
        <f t="shared" si="0"/>
        <v>0</v>
      </c>
      <c r="AB18" s="178">
        <f t="shared" si="1"/>
        <v>0</v>
      </c>
      <c r="AC18" s="167">
        <f>'Quadro 1'!X18</f>
        <v>0</v>
      </c>
      <c r="AD18" s="167">
        <f>'Quadro 1'!Y18</f>
        <v>0</v>
      </c>
      <c r="AE18" s="167">
        <f>'Quadro 1'!Z18</f>
        <v>0</v>
      </c>
    </row>
    <row r="19" spans="1:31" s="58" customFormat="1" ht="24.95" customHeight="1" x14ac:dyDescent="0.2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>
        <v>1</v>
      </c>
      <c r="K19" s="299">
        <v>2</v>
      </c>
      <c r="L19" s="255">
        <v>1</v>
      </c>
      <c r="M19" s="299">
        <v>5</v>
      </c>
      <c r="N19" s="255">
        <v>4</v>
      </c>
      <c r="O19" s="299">
        <v>3</v>
      </c>
      <c r="P19" s="255">
        <v>2</v>
      </c>
      <c r="Q19" s="299">
        <v>6</v>
      </c>
      <c r="R19" s="255">
        <v>6</v>
      </c>
      <c r="S19" s="299">
        <v>1</v>
      </c>
      <c r="T19" s="255">
        <v>1</v>
      </c>
      <c r="U19" s="299">
        <v>0</v>
      </c>
      <c r="V19" s="255">
        <v>0</v>
      </c>
      <c r="W19" s="299">
        <v>1</v>
      </c>
      <c r="X19" s="255"/>
      <c r="Y19" s="299"/>
      <c r="Z19" s="178">
        <f t="shared" si="0"/>
        <v>15</v>
      </c>
      <c r="AA19" s="178">
        <f t="shared" si="0"/>
        <v>18</v>
      </c>
      <c r="AB19" s="178">
        <f t="shared" si="1"/>
        <v>33</v>
      </c>
      <c r="AC19" s="167">
        <f>'Quadro 1'!X19</f>
        <v>15</v>
      </c>
      <c r="AD19" s="167">
        <f>'Quadro 1'!Y19</f>
        <v>18</v>
      </c>
      <c r="AE19" s="167">
        <f>'Quadro 1'!Z19</f>
        <v>33</v>
      </c>
    </row>
    <row r="20" spans="1:31" s="58" customFormat="1" ht="24.95" customHeight="1" x14ac:dyDescent="0.2">
      <c r="A20" s="312" t="s">
        <v>55</v>
      </c>
      <c r="B20" s="306"/>
      <c r="C20" s="307"/>
      <c r="D20" s="255"/>
      <c r="E20" s="299"/>
      <c r="F20" s="255">
        <v>2</v>
      </c>
      <c r="G20" s="299">
        <v>1</v>
      </c>
      <c r="H20" s="255">
        <v>9</v>
      </c>
      <c r="I20" s="299">
        <v>6</v>
      </c>
      <c r="J20" s="255">
        <v>7</v>
      </c>
      <c r="K20" s="299">
        <v>8</v>
      </c>
      <c r="L20" s="255">
        <v>11</v>
      </c>
      <c r="M20" s="299">
        <v>11</v>
      </c>
      <c r="N20" s="255">
        <v>14</v>
      </c>
      <c r="O20" s="299">
        <v>16</v>
      </c>
      <c r="P20" s="255">
        <v>15</v>
      </c>
      <c r="Q20" s="299">
        <v>14</v>
      </c>
      <c r="R20" s="255">
        <v>22</v>
      </c>
      <c r="S20" s="299">
        <v>26</v>
      </c>
      <c r="T20" s="255">
        <v>25</v>
      </c>
      <c r="U20" s="299">
        <v>26</v>
      </c>
      <c r="V20" s="255">
        <v>15</v>
      </c>
      <c r="W20" s="299">
        <v>8</v>
      </c>
      <c r="X20" s="255"/>
      <c r="Y20" s="299"/>
      <c r="Z20" s="178">
        <f t="shared" ref="Z20:AA47" si="2">B20+D20+F20+H20+J20+L20+N20+P20+R20+T20+V20+X20</f>
        <v>120</v>
      </c>
      <c r="AA20" s="178">
        <f t="shared" si="2"/>
        <v>116</v>
      </c>
      <c r="AB20" s="178">
        <f t="shared" si="1"/>
        <v>236</v>
      </c>
      <c r="AC20" s="167">
        <f>'Quadro 1'!X20</f>
        <v>120</v>
      </c>
      <c r="AD20" s="167">
        <f>'Quadro 1'!Y20</f>
        <v>116</v>
      </c>
      <c r="AE20" s="167">
        <f>'Quadro 1'!Z20</f>
        <v>236</v>
      </c>
    </row>
    <row r="21" spans="1:31" s="58" customFormat="1" ht="24.95" customHeight="1" x14ac:dyDescent="0.2">
      <c r="A21" s="312" t="s">
        <v>56</v>
      </c>
      <c r="B21" s="306"/>
      <c r="C21" s="307"/>
      <c r="D21" s="255"/>
      <c r="E21" s="299"/>
      <c r="F21" s="255">
        <v>2</v>
      </c>
      <c r="G21" s="299">
        <v>0</v>
      </c>
      <c r="H21" s="255">
        <v>0</v>
      </c>
      <c r="I21" s="299">
        <v>2</v>
      </c>
      <c r="J21" s="255">
        <v>2</v>
      </c>
      <c r="K21" s="299">
        <v>4</v>
      </c>
      <c r="L21" s="255">
        <v>3</v>
      </c>
      <c r="M21" s="299">
        <v>2</v>
      </c>
      <c r="N21" s="255">
        <v>4</v>
      </c>
      <c r="O21" s="299">
        <v>3</v>
      </c>
      <c r="P21" s="255">
        <v>5</v>
      </c>
      <c r="Q21" s="299">
        <v>1</v>
      </c>
      <c r="R21" s="255">
        <v>3</v>
      </c>
      <c r="S21" s="299">
        <v>6</v>
      </c>
      <c r="T21" s="255">
        <v>2</v>
      </c>
      <c r="U21" s="299">
        <v>3</v>
      </c>
      <c r="V21" s="255"/>
      <c r="W21" s="299"/>
      <c r="X21" s="255"/>
      <c r="Y21" s="299"/>
      <c r="Z21" s="178">
        <f t="shared" si="2"/>
        <v>21</v>
      </c>
      <c r="AA21" s="178">
        <f t="shared" si="2"/>
        <v>21</v>
      </c>
      <c r="AB21" s="178">
        <f t="shared" si="1"/>
        <v>42</v>
      </c>
      <c r="AC21" s="167">
        <f>'Quadro 1'!X21</f>
        <v>21</v>
      </c>
      <c r="AD21" s="167">
        <f>'Quadro 1'!Y21</f>
        <v>21</v>
      </c>
      <c r="AE21" s="167">
        <f>'Quadro 1'!Z21</f>
        <v>42</v>
      </c>
    </row>
    <row r="22" spans="1:31" s="58" customFormat="1" ht="24.95" customHeight="1" x14ac:dyDescent="0.2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178">
        <f t="shared" si="2"/>
        <v>0</v>
      </c>
      <c r="AA22" s="178">
        <f t="shared" si="2"/>
        <v>0</v>
      </c>
      <c r="AB22" s="178">
        <f t="shared" si="1"/>
        <v>0</v>
      </c>
      <c r="AC22" s="167">
        <f>'Quadro 1'!X22</f>
        <v>0</v>
      </c>
      <c r="AD22" s="167">
        <f>'Quadro 1'!Y22</f>
        <v>0</v>
      </c>
      <c r="AE22" s="167">
        <f>'Quadro 1'!Z22</f>
        <v>0</v>
      </c>
    </row>
    <row r="23" spans="1:31" s="58" customFormat="1" ht="24.95" customHeight="1" x14ac:dyDescent="0.2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178">
        <f t="shared" si="2"/>
        <v>0</v>
      </c>
      <c r="AA23" s="178">
        <f t="shared" si="2"/>
        <v>0</v>
      </c>
      <c r="AB23" s="178">
        <f t="shared" si="1"/>
        <v>0</v>
      </c>
      <c r="AC23" s="167">
        <f>'Quadro 1'!X23</f>
        <v>0</v>
      </c>
      <c r="AD23" s="167">
        <f>'Quadro 1'!Y23</f>
        <v>0</v>
      </c>
      <c r="AE23" s="167">
        <f>'Quadro 1'!Z23</f>
        <v>0</v>
      </c>
    </row>
    <row r="24" spans="1:31" s="58" customFormat="1" ht="24.95" customHeight="1" x14ac:dyDescent="0.2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178">
        <f t="shared" si="2"/>
        <v>0</v>
      </c>
      <c r="AA24" s="178">
        <f t="shared" si="2"/>
        <v>0</v>
      </c>
      <c r="AB24" s="178">
        <f t="shared" si="1"/>
        <v>0</v>
      </c>
      <c r="AC24" s="167">
        <f>'Quadro 1'!X24</f>
        <v>0</v>
      </c>
      <c r="AD24" s="167">
        <f>'Quadro 1'!Y24</f>
        <v>0</v>
      </c>
      <c r="AE24" s="167">
        <f>'Quadro 1'!Z24</f>
        <v>0</v>
      </c>
    </row>
    <row r="25" spans="1:31" s="58" customFormat="1" ht="24.95" customHeight="1" x14ac:dyDescent="0.2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178">
        <f t="shared" si="2"/>
        <v>0</v>
      </c>
      <c r="AA25" s="178">
        <f t="shared" si="2"/>
        <v>0</v>
      </c>
      <c r="AB25" s="178">
        <f t="shared" si="1"/>
        <v>0</v>
      </c>
      <c r="AC25" s="167">
        <f>'Quadro 1'!X25</f>
        <v>0</v>
      </c>
      <c r="AD25" s="167">
        <f>'Quadro 1'!Y25</f>
        <v>0</v>
      </c>
      <c r="AE25" s="167">
        <f>'Quadro 1'!Z25</f>
        <v>0</v>
      </c>
    </row>
    <row r="26" spans="1:31" s="58" customFormat="1" ht="24.95" customHeight="1" x14ac:dyDescent="0.2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178">
        <f t="shared" si="2"/>
        <v>0</v>
      </c>
      <c r="AA26" s="178">
        <f t="shared" si="2"/>
        <v>0</v>
      </c>
      <c r="AB26" s="178">
        <f t="shared" si="1"/>
        <v>0</v>
      </c>
      <c r="AC26" s="167">
        <f>'Quadro 1'!X26</f>
        <v>0</v>
      </c>
      <c r="AD26" s="167">
        <f>'Quadro 1'!Y26</f>
        <v>0</v>
      </c>
      <c r="AE26" s="167">
        <f>'Quadro 1'!Z26</f>
        <v>0</v>
      </c>
    </row>
    <row r="27" spans="1:31" s="58" customFormat="1" ht="24.95" customHeight="1" x14ac:dyDescent="0.2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178">
        <f t="shared" si="2"/>
        <v>0</v>
      </c>
      <c r="AA27" s="178">
        <f t="shared" si="2"/>
        <v>0</v>
      </c>
      <c r="AB27" s="178">
        <f t="shared" si="1"/>
        <v>0</v>
      </c>
      <c r="AC27" s="167">
        <f>'Quadro 1'!X27</f>
        <v>0</v>
      </c>
      <c r="AD27" s="167">
        <f>'Quadro 1'!Y27</f>
        <v>0</v>
      </c>
      <c r="AE27" s="167">
        <f>'Quadro 1'!Z27</f>
        <v>0</v>
      </c>
    </row>
    <row r="28" spans="1:31" s="58" customFormat="1" ht="24.95" customHeight="1" x14ac:dyDescent="0.2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178">
        <f t="shared" si="2"/>
        <v>0</v>
      </c>
      <c r="AA28" s="178">
        <f t="shared" si="2"/>
        <v>0</v>
      </c>
      <c r="AB28" s="178">
        <f t="shared" si="1"/>
        <v>0</v>
      </c>
      <c r="AC28" s="167">
        <f>'Quadro 1'!X28</f>
        <v>0</v>
      </c>
      <c r="AD28" s="167">
        <f>'Quadro 1'!Y28</f>
        <v>0</v>
      </c>
      <c r="AE28" s="167">
        <f>'Quadro 1'!Z28</f>
        <v>0</v>
      </c>
    </row>
    <row r="29" spans="1:31" s="58" customFormat="1" ht="24.95" customHeight="1" x14ac:dyDescent="0.2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178">
        <f t="shared" si="2"/>
        <v>0</v>
      </c>
      <c r="AA29" s="178">
        <f t="shared" si="2"/>
        <v>0</v>
      </c>
      <c r="AB29" s="178">
        <f t="shared" si="1"/>
        <v>0</v>
      </c>
      <c r="AC29" s="167">
        <f>'Quadro 1'!X29</f>
        <v>0</v>
      </c>
      <c r="AD29" s="167">
        <f>'Quadro 1'!Y29</f>
        <v>0</v>
      </c>
      <c r="AE29" s="167">
        <f>'Quadro 1'!Z29</f>
        <v>0</v>
      </c>
    </row>
    <row r="30" spans="1:31" s="58" customFormat="1" ht="24.95" customHeight="1" x14ac:dyDescent="0.2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178">
        <f t="shared" si="2"/>
        <v>0</v>
      </c>
      <c r="AA30" s="178">
        <f t="shared" si="2"/>
        <v>0</v>
      </c>
      <c r="AB30" s="178">
        <f t="shared" si="1"/>
        <v>0</v>
      </c>
      <c r="AC30" s="167">
        <f>'Quadro 1'!X30</f>
        <v>0</v>
      </c>
      <c r="AD30" s="167">
        <f>'Quadro 1'!Y30</f>
        <v>0</v>
      </c>
      <c r="AE30" s="167">
        <f>'Quadro 1'!Z30</f>
        <v>0</v>
      </c>
    </row>
    <row r="31" spans="1:31" s="58" customFormat="1" ht="24.95" customHeight="1" x14ac:dyDescent="0.2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178">
        <f t="shared" si="2"/>
        <v>0</v>
      </c>
      <c r="AA31" s="178">
        <f t="shared" si="2"/>
        <v>0</v>
      </c>
      <c r="AB31" s="178">
        <f t="shared" si="1"/>
        <v>0</v>
      </c>
      <c r="AC31" s="167">
        <f>'Quadro 1'!X31</f>
        <v>0</v>
      </c>
      <c r="AD31" s="167">
        <f>'Quadro 1'!Y31</f>
        <v>0</v>
      </c>
      <c r="AE31" s="167">
        <f>'Quadro 1'!Z31</f>
        <v>0</v>
      </c>
    </row>
    <row r="32" spans="1:31" s="58" customFormat="1" ht="24.95" customHeight="1" x14ac:dyDescent="0.2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178">
        <f t="shared" si="2"/>
        <v>0</v>
      </c>
      <c r="AA32" s="178">
        <f t="shared" si="2"/>
        <v>0</v>
      </c>
      <c r="AB32" s="178">
        <f t="shared" si="1"/>
        <v>0</v>
      </c>
      <c r="AC32" s="167">
        <f>'Quadro 1'!X32</f>
        <v>0</v>
      </c>
      <c r="AD32" s="167">
        <f>'Quadro 1'!Y32</f>
        <v>0</v>
      </c>
      <c r="AE32" s="167">
        <f>'Quadro 1'!Z32</f>
        <v>0</v>
      </c>
    </row>
    <row r="33" spans="1:31" s="58" customFormat="1" ht="24.95" customHeight="1" x14ac:dyDescent="0.2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178">
        <f t="shared" si="2"/>
        <v>0</v>
      </c>
      <c r="AA33" s="178">
        <f t="shared" si="2"/>
        <v>0</v>
      </c>
      <c r="AB33" s="178">
        <f t="shared" si="1"/>
        <v>0</v>
      </c>
      <c r="AC33" s="167">
        <f>'Quadro 1'!X33</f>
        <v>0</v>
      </c>
      <c r="AD33" s="167">
        <f>'Quadro 1'!Y33</f>
        <v>0</v>
      </c>
      <c r="AE33" s="167">
        <f>'Quadro 1'!Z33</f>
        <v>0</v>
      </c>
    </row>
    <row r="34" spans="1:31" s="58" customFormat="1" ht="24.95" customHeight="1" x14ac:dyDescent="0.2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178">
        <f t="shared" si="2"/>
        <v>0</v>
      </c>
      <c r="AA34" s="178">
        <f t="shared" si="2"/>
        <v>0</v>
      </c>
      <c r="AB34" s="178">
        <f t="shared" si="1"/>
        <v>0</v>
      </c>
      <c r="AC34" s="167">
        <f>'Quadro 1'!X34</f>
        <v>0</v>
      </c>
      <c r="AD34" s="167">
        <f>'Quadro 1'!Y34</f>
        <v>0</v>
      </c>
      <c r="AE34" s="167">
        <f>'Quadro 1'!Z34</f>
        <v>0</v>
      </c>
    </row>
    <row r="35" spans="1:31" s="58" customFormat="1" ht="24.95" customHeight="1" x14ac:dyDescent="0.2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178">
        <f t="shared" si="2"/>
        <v>0</v>
      </c>
      <c r="AA35" s="178">
        <f t="shared" si="2"/>
        <v>0</v>
      </c>
      <c r="AB35" s="178">
        <f t="shared" si="1"/>
        <v>0</v>
      </c>
      <c r="AC35" s="167">
        <f>'Quadro 1'!X35</f>
        <v>0</v>
      </c>
      <c r="AD35" s="167">
        <f>'Quadro 1'!Y35</f>
        <v>0</v>
      </c>
      <c r="AE35" s="167">
        <f>'Quadro 1'!Z35</f>
        <v>0</v>
      </c>
    </row>
    <row r="36" spans="1:31" s="58" customFormat="1" ht="24.95" customHeight="1" x14ac:dyDescent="0.2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178">
        <f t="shared" si="2"/>
        <v>0</v>
      </c>
      <c r="AA36" s="178">
        <f t="shared" si="2"/>
        <v>0</v>
      </c>
      <c r="AB36" s="178">
        <f t="shared" si="1"/>
        <v>0</v>
      </c>
      <c r="AC36" s="167">
        <f>'Quadro 1'!X36</f>
        <v>0</v>
      </c>
      <c r="AD36" s="167">
        <f>'Quadro 1'!Y36</f>
        <v>0</v>
      </c>
      <c r="AE36" s="167">
        <f>'Quadro 1'!Z36</f>
        <v>0</v>
      </c>
    </row>
    <row r="37" spans="1:31" s="58" customFormat="1" ht="24.95" customHeight="1" x14ac:dyDescent="0.2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178">
        <f t="shared" si="2"/>
        <v>0</v>
      </c>
      <c r="AA37" s="178">
        <f t="shared" si="2"/>
        <v>0</v>
      </c>
      <c r="AB37" s="178">
        <f t="shared" si="1"/>
        <v>0</v>
      </c>
      <c r="AC37" s="167">
        <f>'Quadro 1'!X37</f>
        <v>0</v>
      </c>
      <c r="AD37" s="167">
        <f>'Quadro 1'!Y37</f>
        <v>0</v>
      </c>
      <c r="AE37" s="167">
        <f>'Quadro 1'!Z37</f>
        <v>0</v>
      </c>
    </row>
    <row r="38" spans="1:31" s="58" customFormat="1" ht="24.95" customHeight="1" x14ac:dyDescent="0.2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178">
        <f t="shared" si="2"/>
        <v>0</v>
      </c>
      <c r="AA38" s="178">
        <f t="shared" si="2"/>
        <v>0</v>
      </c>
      <c r="AB38" s="178">
        <f t="shared" si="1"/>
        <v>0</v>
      </c>
      <c r="AC38" s="167">
        <f>'Quadro 1'!X38</f>
        <v>0</v>
      </c>
      <c r="AD38" s="167">
        <f>'Quadro 1'!Y38</f>
        <v>0</v>
      </c>
      <c r="AE38" s="167">
        <f>'Quadro 1'!Z38</f>
        <v>0</v>
      </c>
    </row>
    <row r="39" spans="1:31" s="58" customFormat="1" ht="24.95" customHeight="1" x14ac:dyDescent="0.2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178">
        <f t="shared" si="2"/>
        <v>0</v>
      </c>
      <c r="AA39" s="178">
        <f t="shared" si="2"/>
        <v>0</v>
      </c>
      <c r="AB39" s="178">
        <f t="shared" si="1"/>
        <v>0</v>
      </c>
      <c r="AC39" s="167">
        <f>'Quadro 1'!X39</f>
        <v>0</v>
      </c>
      <c r="AD39" s="167">
        <f>'Quadro 1'!Y39</f>
        <v>0</v>
      </c>
      <c r="AE39" s="167">
        <f>'Quadro 1'!Z39</f>
        <v>0</v>
      </c>
    </row>
    <row r="40" spans="1:31" s="58" customFormat="1" ht="24.95" customHeight="1" x14ac:dyDescent="0.2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178">
        <f t="shared" si="2"/>
        <v>0</v>
      </c>
      <c r="AA40" s="178">
        <f t="shared" si="2"/>
        <v>0</v>
      </c>
      <c r="AB40" s="178">
        <f t="shared" si="1"/>
        <v>0</v>
      </c>
      <c r="AC40" s="167">
        <f>'Quadro 1'!X40</f>
        <v>0</v>
      </c>
      <c r="AD40" s="167">
        <f>'Quadro 1'!Y40</f>
        <v>0</v>
      </c>
      <c r="AE40" s="167">
        <f>'Quadro 1'!Z40</f>
        <v>0</v>
      </c>
    </row>
    <row r="41" spans="1:31" s="58" customFormat="1" ht="24.95" customHeight="1" x14ac:dyDescent="0.2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178">
        <f t="shared" si="2"/>
        <v>0</v>
      </c>
      <c r="AA41" s="178">
        <f t="shared" si="2"/>
        <v>0</v>
      </c>
      <c r="AB41" s="178">
        <f t="shared" si="1"/>
        <v>0</v>
      </c>
      <c r="AC41" s="167">
        <f>'Quadro 1'!X41</f>
        <v>0</v>
      </c>
      <c r="AD41" s="167">
        <f>'Quadro 1'!Y41</f>
        <v>0</v>
      </c>
      <c r="AE41" s="167">
        <f>'Quadro 1'!Z41</f>
        <v>0</v>
      </c>
    </row>
    <row r="42" spans="1:31" s="58" customFormat="1" ht="24.95" customHeight="1" x14ac:dyDescent="0.2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178">
        <f t="shared" si="2"/>
        <v>0</v>
      </c>
      <c r="AA42" s="178">
        <f t="shared" si="2"/>
        <v>0</v>
      </c>
      <c r="AB42" s="178">
        <f t="shared" si="1"/>
        <v>0</v>
      </c>
      <c r="AC42" s="167">
        <f>'Quadro 1'!X42</f>
        <v>0</v>
      </c>
      <c r="AD42" s="167">
        <f>'Quadro 1'!Y42</f>
        <v>0</v>
      </c>
      <c r="AE42" s="167">
        <f>'Quadro 1'!Z42</f>
        <v>0</v>
      </c>
    </row>
    <row r="43" spans="1:31" s="58" customFormat="1" ht="24.95" customHeight="1" x14ac:dyDescent="0.2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178">
        <f t="shared" si="2"/>
        <v>0</v>
      </c>
      <c r="AA43" s="178">
        <f t="shared" si="2"/>
        <v>0</v>
      </c>
      <c r="AB43" s="178">
        <f t="shared" si="1"/>
        <v>0</v>
      </c>
      <c r="AC43" s="167">
        <f>'Quadro 1'!X43</f>
        <v>0</v>
      </c>
      <c r="AD43" s="167">
        <f>'Quadro 1'!Y43</f>
        <v>0</v>
      </c>
      <c r="AE43" s="167">
        <f>'Quadro 1'!Z43</f>
        <v>0</v>
      </c>
    </row>
    <row r="44" spans="1:31" s="58" customFormat="1" ht="24.95" customHeight="1" x14ac:dyDescent="0.2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178">
        <f t="shared" si="2"/>
        <v>0</v>
      </c>
      <c r="AA44" s="178">
        <f t="shared" si="2"/>
        <v>0</v>
      </c>
      <c r="AB44" s="178">
        <f t="shared" si="1"/>
        <v>0</v>
      </c>
      <c r="AC44" s="167">
        <f>'Quadro 1'!X44</f>
        <v>0</v>
      </c>
      <c r="AD44" s="167">
        <f>'Quadro 1'!Y44</f>
        <v>0</v>
      </c>
      <c r="AE44" s="167">
        <f>'Quadro 1'!Z44</f>
        <v>0</v>
      </c>
    </row>
    <row r="45" spans="1:31" s="58" customFormat="1" ht="24.95" customHeight="1" x14ac:dyDescent="0.2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178">
        <f t="shared" si="2"/>
        <v>0</v>
      </c>
      <c r="AA45" s="178">
        <f t="shared" si="2"/>
        <v>0</v>
      </c>
      <c r="AB45" s="178">
        <f t="shared" si="1"/>
        <v>0</v>
      </c>
      <c r="AC45" s="167">
        <f>'Quadro 1'!X45</f>
        <v>0</v>
      </c>
      <c r="AD45" s="167">
        <f>'Quadro 1'!Y45</f>
        <v>0</v>
      </c>
      <c r="AE45" s="167">
        <f>'Quadro 1'!Z45</f>
        <v>0</v>
      </c>
    </row>
    <row r="46" spans="1:31" s="58" customFormat="1" ht="24.95" customHeight="1" x14ac:dyDescent="0.2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178">
        <f t="shared" si="2"/>
        <v>0</v>
      </c>
      <c r="AA46" s="178">
        <f t="shared" si="2"/>
        <v>0</v>
      </c>
      <c r="AB46" s="178">
        <f t="shared" si="1"/>
        <v>0</v>
      </c>
      <c r="AC46" s="167">
        <f>'Quadro 1'!X46</f>
        <v>0</v>
      </c>
      <c r="AD46" s="167">
        <f>'Quadro 1'!Y46</f>
        <v>0</v>
      </c>
      <c r="AE46" s="167">
        <f>'Quadro 1'!Z46</f>
        <v>0</v>
      </c>
    </row>
    <row r="47" spans="1:31" s="58" customFormat="1" ht="24.95" customHeight="1" x14ac:dyDescent="0.2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178">
        <f t="shared" si="2"/>
        <v>0</v>
      </c>
      <c r="AA47" s="177">
        <f t="shared" si="2"/>
        <v>0</v>
      </c>
      <c r="AB47" s="177">
        <f t="shared" si="1"/>
        <v>0</v>
      </c>
      <c r="AC47" s="167">
        <f>'Quadro 1'!X47</f>
        <v>0</v>
      </c>
      <c r="AD47" s="167">
        <f>'Quadro 1'!Y47</f>
        <v>0</v>
      </c>
      <c r="AE47" s="167">
        <f>'Quadro 1'!Z47</f>
        <v>0</v>
      </c>
    </row>
    <row r="48" spans="1:31" s="58" customFormat="1" ht="15" customHeight="1" x14ac:dyDescent="0.2">
      <c r="A48" s="57" t="s">
        <v>76</v>
      </c>
      <c r="B48" s="179">
        <f t="shared" ref="B48:AA48" si="3">SUM(B4:B47)</f>
        <v>0</v>
      </c>
      <c r="C48" s="179">
        <f t="shared" si="3"/>
        <v>0</v>
      </c>
      <c r="D48" s="179">
        <f t="shared" si="3"/>
        <v>3</v>
      </c>
      <c r="E48" s="179">
        <f t="shared" si="3"/>
        <v>2</v>
      </c>
      <c r="F48" s="179">
        <f t="shared" si="3"/>
        <v>7</v>
      </c>
      <c r="G48" s="179">
        <f t="shared" si="3"/>
        <v>13</v>
      </c>
      <c r="H48" s="179">
        <f t="shared" si="3"/>
        <v>12</v>
      </c>
      <c r="I48" s="179">
        <f t="shared" si="3"/>
        <v>15</v>
      </c>
      <c r="J48" s="179">
        <f t="shared" si="3"/>
        <v>15</v>
      </c>
      <c r="K48" s="179">
        <f t="shared" si="3"/>
        <v>23</v>
      </c>
      <c r="L48" s="179">
        <f t="shared" si="3"/>
        <v>20</v>
      </c>
      <c r="M48" s="179">
        <f t="shared" si="3"/>
        <v>23</v>
      </c>
      <c r="N48" s="179">
        <f t="shared" si="3"/>
        <v>29</v>
      </c>
      <c r="O48" s="179">
        <f t="shared" si="3"/>
        <v>38</v>
      </c>
      <c r="P48" s="179">
        <f t="shared" si="3"/>
        <v>38</v>
      </c>
      <c r="Q48" s="179">
        <f t="shared" si="3"/>
        <v>46</v>
      </c>
      <c r="R48" s="179">
        <f t="shared" si="3"/>
        <v>46</v>
      </c>
      <c r="S48" s="179">
        <f t="shared" si="3"/>
        <v>66</v>
      </c>
      <c r="T48" s="179">
        <f t="shared" si="3"/>
        <v>39</v>
      </c>
      <c r="U48" s="179">
        <f t="shared" si="3"/>
        <v>51</v>
      </c>
      <c r="V48" s="179">
        <f t="shared" si="3"/>
        <v>17</v>
      </c>
      <c r="W48" s="179">
        <f t="shared" si="3"/>
        <v>19</v>
      </c>
      <c r="X48" s="179">
        <f t="shared" si="3"/>
        <v>0</v>
      </c>
      <c r="Y48" s="179">
        <f t="shared" si="3"/>
        <v>0</v>
      </c>
      <c r="Z48" s="179">
        <f t="shared" si="3"/>
        <v>226</v>
      </c>
      <c r="AA48" s="179">
        <f t="shared" si="3"/>
        <v>296</v>
      </c>
      <c r="AB48" s="179">
        <f>Z48+AA48</f>
        <v>522</v>
      </c>
    </row>
    <row r="49" spans="1:31" s="46" customFormat="1" ht="9.9499999999999993" customHeight="1" x14ac:dyDescent="0.15">
      <c r="A49" s="451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Z49" s="59">
        <f>'Quadro 1'!X48</f>
        <v>226</v>
      </c>
      <c r="AA49" s="59">
        <f>'Quadro 1'!Y48</f>
        <v>296</v>
      </c>
      <c r="AB49" s="59">
        <f>'Quadro 1'!Z48</f>
        <v>522</v>
      </c>
    </row>
    <row r="50" spans="1:31" s="46" customFormat="1" ht="21.75" customHeight="1" x14ac:dyDescent="0.15">
      <c r="A50" s="458" t="s">
        <v>77</v>
      </c>
      <c r="B50" s="458" t="s">
        <v>84</v>
      </c>
      <c r="C50" s="458"/>
      <c r="D50" s="458" t="s">
        <v>85</v>
      </c>
      <c r="E50" s="458"/>
      <c r="F50" s="458" t="s">
        <v>86</v>
      </c>
      <c r="G50" s="458"/>
      <c r="H50" s="458" t="s">
        <v>87</v>
      </c>
      <c r="I50" s="458"/>
      <c r="J50" s="458" t="s">
        <v>88</v>
      </c>
      <c r="K50" s="458"/>
      <c r="L50" s="458" t="s">
        <v>89</v>
      </c>
      <c r="M50" s="458"/>
      <c r="N50" s="458" t="s">
        <v>90</v>
      </c>
      <c r="O50" s="458"/>
      <c r="P50" s="458" t="s">
        <v>91</v>
      </c>
      <c r="Q50" s="458"/>
      <c r="R50" s="458" t="s">
        <v>92</v>
      </c>
      <c r="S50" s="458"/>
      <c r="T50" s="458" t="s">
        <v>93</v>
      </c>
      <c r="U50" s="458"/>
      <c r="V50" s="458" t="s">
        <v>94</v>
      </c>
      <c r="W50" s="458"/>
      <c r="X50" s="458" t="s">
        <v>95</v>
      </c>
      <c r="Y50" s="458"/>
      <c r="Z50" s="458" t="s">
        <v>40</v>
      </c>
      <c r="AA50" s="458"/>
      <c r="AB50" s="458" t="s">
        <v>40</v>
      </c>
    </row>
    <row r="51" spans="1:31" s="46" customFormat="1" ht="15" customHeight="1" x14ac:dyDescent="0.15">
      <c r="A51" s="458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8"/>
    </row>
    <row r="52" spans="1:31" s="58" customFormat="1" ht="24.95" customHeight="1" x14ac:dyDescent="0.2">
      <c r="A52" s="170" t="s">
        <v>78</v>
      </c>
      <c r="B52" s="253"/>
      <c r="C52" s="298"/>
      <c r="D52" s="253"/>
      <c r="E52" s="298">
        <v>1</v>
      </c>
      <c r="F52" s="253"/>
      <c r="G52" s="298">
        <v>2</v>
      </c>
      <c r="H52" s="253">
        <v>1</v>
      </c>
      <c r="I52" s="298"/>
      <c r="J52" s="253">
        <v>1</v>
      </c>
      <c r="K52" s="298">
        <v>1</v>
      </c>
      <c r="L52" s="253"/>
      <c r="M52" s="298">
        <v>4</v>
      </c>
      <c r="N52" s="253"/>
      <c r="O52" s="298">
        <v>1</v>
      </c>
      <c r="P52" s="253"/>
      <c r="Q52" s="298"/>
      <c r="R52" s="253">
        <v>1</v>
      </c>
      <c r="S52" s="298"/>
      <c r="T52" s="253"/>
      <c r="U52" s="298"/>
      <c r="V52" s="253"/>
      <c r="W52" s="298"/>
      <c r="X52" s="253"/>
      <c r="Y52" s="298"/>
      <c r="Z52" s="176">
        <f>B52+D52+F52+H52+J52+L52+N52+P52+R52+T52+V52+X52</f>
        <v>3</v>
      </c>
      <c r="AA52" s="176">
        <f>C52+E52+G52+I52+K52+M52+O52+Q52+S52+U52+W52+Y52</f>
        <v>9</v>
      </c>
      <c r="AB52" s="176">
        <f>SUM(B52:Y52)</f>
        <v>12</v>
      </c>
      <c r="AC52" s="167">
        <f>'Quadro 1'!B51</f>
        <v>3</v>
      </c>
      <c r="AD52" s="167">
        <f>'Quadro 1'!C51</f>
        <v>9</v>
      </c>
      <c r="AE52" s="167">
        <f>'Quadro 1'!D51</f>
        <v>12</v>
      </c>
    </row>
    <row r="53" spans="1:31" s="58" customFormat="1" ht="24.95" customHeight="1" x14ac:dyDescent="0.2">
      <c r="A53" s="170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254"/>
      <c r="W53" s="300"/>
      <c r="X53" s="254"/>
      <c r="Y53" s="300"/>
      <c r="Z53" s="177">
        <f>B53+D53+F53+H53+J53+L53+N53+P53+R53+T53+V53+X53</f>
        <v>0</v>
      </c>
      <c r="AA53" s="177">
        <f>C53+E53+G53+I53+K53+M53+O53+Q53+S53+U53+W53+Y53</f>
        <v>0</v>
      </c>
      <c r="AB53" s="177">
        <f>SUM(B53:Y53)</f>
        <v>0</v>
      </c>
      <c r="AC53" s="167">
        <f>'Quadro 1'!B52</f>
        <v>0</v>
      </c>
      <c r="AD53" s="167">
        <f>'Quadro 1'!C52</f>
        <v>0</v>
      </c>
      <c r="AE53" s="167">
        <f>'Quadro 1'!D52</f>
        <v>0</v>
      </c>
    </row>
    <row r="54" spans="1:31" s="58" customFormat="1" ht="15" customHeight="1" x14ac:dyDescent="0.2">
      <c r="A54" s="57" t="s">
        <v>76</v>
      </c>
      <c r="B54" s="179">
        <f>SUM(B52:B53)</f>
        <v>0</v>
      </c>
      <c r="C54" s="179">
        <f>SUM(C52:C53)</f>
        <v>0</v>
      </c>
      <c r="D54" s="179">
        <f t="shared" ref="D54:Y54" si="4">SUM(D52:D53)</f>
        <v>0</v>
      </c>
      <c r="E54" s="179">
        <f t="shared" si="4"/>
        <v>1</v>
      </c>
      <c r="F54" s="179">
        <f t="shared" si="4"/>
        <v>0</v>
      </c>
      <c r="G54" s="179">
        <f t="shared" si="4"/>
        <v>2</v>
      </c>
      <c r="H54" s="179">
        <f t="shared" si="4"/>
        <v>1</v>
      </c>
      <c r="I54" s="179">
        <f t="shared" si="4"/>
        <v>0</v>
      </c>
      <c r="J54" s="179">
        <f t="shared" si="4"/>
        <v>1</v>
      </c>
      <c r="K54" s="179">
        <f t="shared" si="4"/>
        <v>1</v>
      </c>
      <c r="L54" s="179">
        <f t="shared" si="4"/>
        <v>0</v>
      </c>
      <c r="M54" s="179">
        <f t="shared" si="4"/>
        <v>4</v>
      </c>
      <c r="N54" s="179">
        <f t="shared" si="4"/>
        <v>0</v>
      </c>
      <c r="O54" s="179">
        <f t="shared" si="4"/>
        <v>1</v>
      </c>
      <c r="P54" s="179">
        <f t="shared" si="4"/>
        <v>0</v>
      </c>
      <c r="Q54" s="179">
        <f t="shared" si="4"/>
        <v>0</v>
      </c>
      <c r="R54" s="179">
        <f t="shared" si="4"/>
        <v>1</v>
      </c>
      <c r="S54" s="179">
        <f t="shared" si="4"/>
        <v>0</v>
      </c>
      <c r="T54" s="179">
        <f t="shared" si="4"/>
        <v>0</v>
      </c>
      <c r="U54" s="179">
        <f t="shared" si="4"/>
        <v>0</v>
      </c>
      <c r="V54" s="179">
        <f t="shared" si="4"/>
        <v>0</v>
      </c>
      <c r="W54" s="179">
        <f t="shared" si="4"/>
        <v>0</v>
      </c>
      <c r="X54" s="179">
        <f t="shared" si="4"/>
        <v>0</v>
      </c>
      <c r="Y54" s="179">
        <f t="shared" si="4"/>
        <v>0</v>
      </c>
      <c r="Z54" s="179">
        <f>SUM(Z52:Z53)</f>
        <v>3</v>
      </c>
      <c r="AA54" s="179">
        <f>SUM(AA52:AA53)</f>
        <v>9</v>
      </c>
      <c r="AB54" s="179">
        <f>Z54+AA54</f>
        <v>12</v>
      </c>
    </row>
    <row r="55" spans="1:31" s="46" customFormat="1" ht="9.9499999999999993" customHeight="1" x14ac:dyDescent="0.15">
      <c r="Z55" s="60">
        <f>'Quadro 1'!B53</f>
        <v>3</v>
      </c>
      <c r="AA55" s="60">
        <f>'Quadro 1'!C53</f>
        <v>9</v>
      </c>
      <c r="AB55" s="60">
        <f>'Quadro 1'!D53</f>
        <v>12</v>
      </c>
    </row>
    <row r="56" spans="1:31" s="51" customFormat="1" ht="13.35" customHeight="1" x14ac:dyDescent="0.3">
      <c r="A56" s="50" t="s">
        <v>80</v>
      </c>
    </row>
    <row r="57" spans="1:31" s="51" customFormat="1" ht="13.35" customHeight="1" x14ac:dyDescent="0.3">
      <c r="A57" s="313" t="s">
        <v>419</v>
      </c>
    </row>
    <row r="58" spans="1:31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31" s="51" customFormat="1" ht="13.35" customHeight="1" x14ac:dyDescent="0.3">
      <c r="A59" s="52" t="s">
        <v>81</v>
      </c>
    </row>
    <row r="60" spans="1:31" s="51" customFormat="1" ht="26.45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31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</sheetData>
  <sheetProtection algorithmName="SHA-512" hashValue="lpcCs8ykK9QPW5e5boDKVRCfQOM7h941Kr8SL7K5cVRGDeSb07yJj8lu+wBY0+slDc0Rc5A8HLh8U988WUGALQ==" saltValue="9LQ+d5APn9Hl4QXuZtvI3g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="98" zoomScaleNormal="98" workbookViewId="0">
      <pane xSplit="1" ySplit="3" topLeftCell="D40" activePane="bottomRight" state="frozen"/>
      <selection activeCell="B1" sqref="B1"/>
      <selection pane="topRight" activeCell="B1" sqref="B1"/>
      <selection pane="bottomLeft" activeCell="B1" sqref="B1"/>
      <selection pane="bottomRight" activeCell="B10" sqref="B10"/>
    </sheetView>
  </sheetViews>
  <sheetFormatPr defaultColWidth="9.140625" defaultRowHeight="15" x14ac:dyDescent="0.3"/>
  <cols>
    <col min="1" max="1" width="30.7109375" style="54" customWidth="1"/>
    <col min="2" max="22" width="8.7109375" style="54" customWidth="1"/>
    <col min="23" max="16384" width="9.140625" style="54"/>
  </cols>
  <sheetData>
    <row r="1" spans="1:25" s="56" customFormat="1" ht="30" customHeight="1" x14ac:dyDescent="0.2">
      <c r="A1" s="453" t="s">
        <v>435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  <c r="T1" s="455" t="s">
        <v>82</v>
      </c>
      <c r="U1" s="456"/>
      <c r="V1" s="457"/>
    </row>
    <row r="2" spans="1:25" s="46" customFormat="1" ht="15" customHeight="1" x14ac:dyDescent="0.15">
      <c r="A2" s="458" t="s">
        <v>96</v>
      </c>
      <c r="B2" s="458" t="s">
        <v>97</v>
      </c>
      <c r="C2" s="458"/>
      <c r="D2" s="458" t="s">
        <v>98</v>
      </c>
      <c r="E2" s="458"/>
      <c r="F2" s="458" t="s">
        <v>99</v>
      </c>
      <c r="G2" s="458"/>
      <c r="H2" s="458" t="s">
        <v>100</v>
      </c>
      <c r="I2" s="458"/>
      <c r="J2" s="458" t="s">
        <v>101</v>
      </c>
      <c r="K2" s="458"/>
      <c r="L2" s="458" t="s">
        <v>102</v>
      </c>
      <c r="M2" s="458"/>
      <c r="N2" s="458" t="s">
        <v>103</v>
      </c>
      <c r="O2" s="458"/>
      <c r="P2" s="458" t="s">
        <v>104</v>
      </c>
      <c r="Q2" s="458"/>
      <c r="R2" s="458" t="s">
        <v>105</v>
      </c>
      <c r="S2" s="458"/>
      <c r="T2" s="458" t="s">
        <v>40</v>
      </c>
      <c r="U2" s="458"/>
      <c r="V2" s="458" t="s">
        <v>40</v>
      </c>
    </row>
    <row r="3" spans="1:25" s="46" customFormat="1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458"/>
    </row>
    <row r="4" spans="1:25" s="58" customFormat="1" ht="24.95" customHeight="1" x14ac:dyDescent="0.2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176">
        <f>B4+D4+F4+H4+J4+L4+N4+P4+R4</f>
        <v>0</v>
      </c>
      <c r="U4" s="176">
        <f>C4+E4+G4+I4+K4+M4+O4+Q4+S4</f>
        <v>0</v>
      </c>
      <c r="V4" s="176">
        <f>T4+U4</f>
        <v>0</v>
      </c>
      <c r="W4" s="167">
        <f>'Quadro 1'!X4</f>
        <v>0</v>
      </c>
      <c r="X4" s="167">
        <f>'Quadro 1'!Y4</f>
        <v>0</v>
      </c>
      <c r="Y4" s="167">
        <f>'Quadro 1'!Z4</f>
        <v>0</v>
      </c>
    </row>
    <row r="5" spans="1:25" s="58" customFormat="1" ht="24.95" customHeight="1" x14ac:dyDescent="0.2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>
        <v>1</v>
      </c>
      <c r="N5" s="255"/>
      <c r="O5" s="299"/>
      <c r="P5" s="255"/>
      <c r="Q5" s="299"/>
      <c r="R5" s="255"/>
      <c r="S5" s="299"/>
      <c r="T5" s="178">
        <f t="shared" ref="T5:U47" si="0">B5+D5+F5+H5+J5+L5+N5+P5+R5</f>
        <v>0</v>
      </c>
      <c r="U5" s="178">
        <f t="shared" si="0"/>
        <v>1</v>
      </c>
      <c r="V5" s="178">
        <f t="shared" ref="V5:V47" si="1">T5+U5</f>
        <v>1</v>
      </c>
      <c r="W5" s="167">
        <f>'Quadro 1'!X5</f>
        <v>0</v>
      </c>
      <c r="X5" s="167">
        <f>'Quadro 1'!Y5</f>
        <v>1</v>
      </c>
      <c r="Y5" s="167">
        <f>'Quadro 1'!Z5</f>
        <v>1</v>
      </c>
    </row>
    <row r="6" spans="1:25" s="58" customFormat="1" ht="24.95" customHeight="1" x14ac:dyDescent="0.2">
      <c r="A6" s="312" t="s">
        <v>408</v>
      </c>
      <c r="B6" s="306"/>
      <c r="C6" s="307">
        <v>1</v>
      </c>
      <c r="D6" s="255">
        <v>1</v>
      </c>
      <c r="E6" s="299"/>
      <c r="F6" s="255"/>
      <c r="G6" s="299"/>
      <c r="H6" s="255"/>
      <c r="I6" s="299"/>
      <c r="J6" s="255"/>
      <c r="K6" s="299"/>
      <c r="L6" s="255">
        <v>2</v>
      </c>
      <c r="M6" s="299"/>
      <c r="N6" s="255"/>
      <c r="O6" s="299"/>
      <c r="P6" s="255"/>
      <c r="Q6" s="299">
        <v>1</v>
      </c>
      <c r="R6" s="255"/>
      <c r="S6" s="299"/>
      <c r="T6" s="178">
        <f t="shared" si="0"/>
        <v>3</v>
      </c>
      <c r="U6" s="178">
        <f t="shared" si="0"/>
        <v>2</v>
      </c>
      <c r="V6" s="178">
        <f t="shared" si="1"/>
        <v>5</v>
      </c>
      <c r="W6" s="167">
        <f>'Quadro 1'!X6</f>
        <v>3</v>
      </c>
      <c r="X6" s="167">
        <f>'Quadro 1'!Y6</f>
        <v>2</v>
      </c>
      <c r="Y6" s="167">
        <f>'Quadro 1'!Z6</f>
        <v>5</v>
      </c>
    </row>
    <row r="7" spans="1:25" s="58" customFormat="1" ht="24.95" customHeight="1" x14ac:dyDescent="0.2">
      <c r="A7" s="312" t="s">
        <v>409</v>
      </c>
      <c r="B7" s="306"/>
      <c r="C7" s="307"/>
      <c r="D7" s="255">
        <v>1</v>
      </c>
      <c r="E7" s="299"/>
      <c r="F7" s="255">
        <v>1</v>
      </c>
      <c r="G7" s="299"/>
      <c r="H7" s="255"/>
      <c r="I7" s="299">
        <v>1</v>
      </c>
      <c r="J7" s="255">
        <v>1</v>
      </c>
      <c r="K7" s="299">
        <v>2</v>
      </c>
      <c r="L7" s="255">
        <v>1</v>
      </c>
      <c r="M7" s="299"/>
      <c r="N7" s="255">
        <v>1</v>
      </c>
      <c r="O7" s="299"/>
      <c r="P7" s="255"/>
      <c r="Q7" s="299"/>
      <c r="R7" s="255"/>
      <c r="S7" s="299"/>
      <c r="T7" s="178">
        <f t="shared" si="0"/>
        <v>5</v>
      </c>
      <c r="U7" s="178">
        <f t="shared" si="0"/>
        <v>3</v>
      </c>
      <c r="V7" s="178">
        <f t="shared" si="1"/>
        <v>8</v>
      </c>
      <c r="W7" s="167">
        <f>'Quadro 1'!X7</f>
        <v>5</v>
      </c>
      <c r="X7" s="167">
        <f>'Quadro 1'!Y7</f>
        <v>3</v>
      </c>
      <c r="Y7" s="167">
        <f>'Quadro 1'!Z7</f>
        <v>8</v>
      </c>
    </row>
    <row r="8" spans="1:25" s="58" customFormat="1" ht="24.95" customHeight="1" x14ac:dyDescent="0.2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178">
        <f t="shared" si="0"/>
        <v>0</v>
      </c>
      <c r="U8" s="178">
        <f t="shared" si="0"/>
        <v>0</v>
      </c>
      <c r="V8" s="178">
        <f t="shared" si="1"/>
        <v>0</v>
      </c>
      <c r="W8" s="167">
        <f>'Quadro 1'!X8</f>
        <v>0</v>
      </c>
      <c r="X8" s="167">
        <f>'Quadro 1'!Y8</f>
        <v>0</v>
      </c>
      <c r="Y8" s="167">
        <f>'Quadro 1'!Z8</f>
        <v>0</v>
      </c>
    </row>
    <row r="9" spans="1:25" s="58" customFormat="1" ht="24.95" customHeight="1" x14ac:dyDescent="0.2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>
        <v>1</v>
      </c>
      <c r="L9" s="255"/>
      <c r="M9" s="299"/>
      <c r="N9" s="255"/>
      <c r="O9" s="299"/>
      <c r="P9" s="255"/>
      <c r="Q9" s="299"/>
      <c r="R9" s="255"/>
      <c r="S9" s="299"/>
      <c r="T9" s="178">
        <f t="shared" si="0"/>
        <v>0</v>
      </c>
      <c r="U9" s="178">
        <f t="shared" si="0"/>
        <v>1</v>
      </c>
      <c r="V9" s="178">
        <f t="shared" si="1"/>
        <v>1</v>
      </c>
      <c r="W9" s="167">
        <f>'Quadro 1'!X9</f>
        <v>0</v>
      </c>
      <c r="X9" s="167">
        <f>'Quadro 1'!Y9</f>
        <v>1</v>
      </c>
      <c r="Y9" s="167">
        <f>'Quadro 1'!Z9</f>
        <v>1</v>
      </c>
    </row>
    <row r="10" spans="1:25" s="58" customFormat="1" ht="24.95" customHeight="1" x14ac:dyDescent="0.2">
      <c r="A10" s="312" t="s">
        <v>44</v>
      </c>
      <c r="B10" s="306">
        <v>13</v>
      </c>
      <c r="C10" s="307">
        <v>28</v>
      </c>
      <c r="D10" s="255">
        <v>3</v>
      </c>
      <c r="E10" s="299">
        <v>1</v>
      </c>
      <c r="F10" s="255">
        <v>1</v>
      </c>
      <c r="G10" s="299">
        <v>1</v>
      </c>
      <c r="H10" s="255">
        <v>0</v>
      </c>
      <c r="I10" s="299">
        <v>0</v>
      </c>
      <c r="J10" s="255">
        <v>1</v>
      </c>
      <c r="K10" s="299">
        <v>1</v>
      </c>
      <c r="L10" s="255">
        <v>2</v>
      </c>
      <c r="M10" s="299">
        <v>8</v>
      </c>
      <c r="N10" s="255">
        <v>1</v>
      </c>
      <c r="O10" s="299">
        <v>4</v>
      </c>
      <c r="P10" s="255">
        <v>1</v>
      </c>
      <c r="Q10" s="299">
        <v>3</v>
      </c>
      <c r="R10" s="255">
        <v>0</v>
      </c>
      <c r="S10" s="299">
        <v>0</v>
      </c>
      <c r="T10" s="178">
        <f t="shared" si="0"/>
        <v>22</v>
      </c>
      <c r="U10" s="178">
        <f t="shared" si="0"/>
        <v>46</v>
      </c>
      <c r="V10" s="178">
        <f t="shared" si="1"/>
        <v>68</v>
      </c>
      <c r="W10" s="167">
        <f>'Quadro 1'!X10</f>
        <v>22</v>
      </c>
      <c r="X10" s="167">
        <f>'Quadro 1'!Y10</f>
        <v>46</v>
      </c>
      <c r="Y10" s="167">
        <f>'Quadro 1'!Z10</f>
        <v>68</v>
      </c>
    </row>
    <row r="11" spans="1:25" s="58" customFormat="1" ht="24.95" customHeight="1" x14ac:dyDescent="0.2">
      <c r="A11" s="312" t="s">
        <v>45</v>
      </c>
      <c r="B11" s="306">
        <v>8</v>
      </c>
      <c r="C11" s="307">
        <v>6</v>
      </c>
      <c r="D11" s="255">
        <v>0</v>
      </c>
      <c r="E11" s="299">
        <v>1</v>
      </c>
      <c r="F11" s="255">
        <v>0</v>
      </c>
      <c r="G11" s="299">
        <v>0</v>
      </c>
      <c r="H11" s="255">
        <v>0</v>
      </c>
      <c r="I11" s="299">
        <v>0</v>
      </c>
      <c r="J11" s="255">
        <v>0</v>
      </c>
      <c r="K11" s="299">
        <v>4</v>
      </c>
      <c r="L11" s="255">
        <v>9</v>
      </c>
      <c r="M11" s="299">
        <v>20</v>
      </c>
      <c r="N11" s="255">
        <v>2</v>
      </c>
      <c r="O11" s="299">
        <v>6</v>
      </c>
      <c r="P11" s="255">
        <v>3</v>
      </c>
      <c r="Q11" s="299">
        <v>11</v>
      </c>
      <c r="R11" s="255">
        <v>1</v>
      </c>
      <c r="S11" s="299">
        <v>7</v>
      </c>
      <c r="T11" s="178">
        <f t="shared" si="0"/>
        <v>23</v>
      </c>
      <c r="U11" s="178">
        <f t="shared" si="0"/>
        <v>55</v>
      </c>
      <c r="V11" s="178">
        <f t="shared" si="1"/>
        <v>78</v>
      </c>
      <c r="W11" s="167">
        <f>'Quadro 1'!X11</f>
        <v>23</v>
      </c>
      <c r="X11" s="167">
        <f>'Quadro 1'!Y11</f>
        <v>55</v>
      </c>
      <c r="Y11" s="167">
        <f>'Quadro 1'!Z11</f>
        <v>78</v>
      </c>
    </row>
    <row r="12" spans="1:25" s="58" customFormat="1" ht="24.95" customHeight="1" x14ac:dyDescent="0.2">
      <c r="A12" s="312" t="s">
        <v>46</v>
      </c>
      <c r="B12" s="306">
        <v>1</v>
      </c>
      <c r="C12" s="307">
        <v>10</v>
      </c>
      <c r="D12" s="255">
        <v>0</v>
      </c>
      <c r="E12" s="299">
        <v>0</v>
      </c>
      <c r="F12" s="255">
        <v>0</v>
      </c>
      <c r="G12" s="299">
        <v>0</v>
      </c>
      <c r="H12" s="255">
        <v>0</v>
      </c>
      <c r="I12" s="299">
        <v>0</v>
      </c>
      <c r="J12" s="255">
        <v>1</v>
      </c>
      <c r="K12" s="299">
        <v>0</v>
      </c>
      <c r="L12" s="255">
        <v>2</v>
      </c>
      <c r="M12" s="299">
        <v>8</v>
      </c>
      <c r="N12" s="255">
        <v>6</v>
      </c>
      <c r="O12" s="299">
        <v>5</v>
      </c>
      <c r="P12" s="255">
        <v>1</v>
      </c>
      <c r="Q12" s="299">
        <v>3</v>
      </c>
      <c r="R12" s="255">
        <v>0</v>
      </c>
      <c r="S12" s="299">
        <v>1</v>
      </c>
      <c r="T12" s="178">
        <f t="shared" si="0"/>
        <v>11</v>
      </c>
      <c r="U12" s="178">
        <f t="shared" si="0"/>
        <v>27</v>
      </c>
      <c r="V12" s="178">
        <f t="shared" si="1"/>
        <v>38</v>
      </c>
      <c r="W12" s="167">
        <f>'Quadro 1'!X12</f>
        <v>11</v>
      </c>
      <c r="X12" s="167">
        <f>'Quadro 1'!Y12</f>
        <v>27</v>
      </c>
      <c r="Y12" s="167">
        <f>'Quadro 1'!Z12</f>
        <v>38</v>
      </c>
    </row>
    <row r="13" spans="1:25" s="58" customFormat="1" ht="24.95" customHeight="1" x14ac:dyDescent="0.2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178">
        <f t="shared" si="0"/>
        <v>0</v>
      </c>
      <c r="U13" s="178">
        <f t="shared" si="0"/>
        <v>0</v>
      </c>
      <c r="V13" s="178">
        <f t="shared" si="1"/>
        <v>0</v>
      </c>
      <c r="W13" s="167">
        <f>'Quadro 1'!X13</f>
        <v>0</v>
      </c>
      <c r="X13" s="167">
        <f>'Quadro 1'!Y13</f>
        <v>0</v>
      </c>
      <c r="Y13" s="167">
        <f>'Quadro 1'!Z13</f>
        <v>0</v>
      </c>
    </row>
    <row r="14" spans="1:25" s="58" customFormat="1" ht="24.95" customHeight="1" x14ac:dyDescent="0.2">
      <c r="A14" s="312" t="s">
        <v>48</v>
      </c>
      <c r="B14" s="306"/>
      <c r="C14" s="307"/>
      <c r="D14" s="255">
        <v>0</v>
      </c>
      <c r="E14" s="299">
        <v>1</v>
      </c>
      <c r="F14" s="255">
        <v>0</v>
      </c>
      <c r="G14" s="299">
        <v>0</v>
      </c>
      <c r="H14" s="255">
        <v>0</v>
      </c>
      <c r="I14" s="299">
        <v>0</v>
      </c>
      <c r="J14" s="255">
        <v>0</v>
      </c>
      <c r="K14" s="299">
        <v>1</v>
      </c>
      <c r="L14" s="255">
        <v>2</v>
      </c>
      <c r="M14" s="299">
        <v>2</v>
      </c>
      <c r="N14" s="255">
        <v>3</v>
      </c>
      <c r="O14" s="299">
        <v>2</v>
      </c>
      <c r="P14" s="255">
        <v>1</v>
      </c>
      <c r="Q14" s="299">
        <v>0</v>
      </c>
      <c r="R14" s="255">
        <v>0</v>
      </c>
      <c r="S14" s="299">
        <v>0</v>
      </c>
      <c r="T14" s="178">
        <f t="shared" si="0"/>
        <v>6</v>
      </c>
      <c r="U14" s="178">
        <f t="shared" si="0"/>
        <v>6</v>
      </c>
      <c r="V14" s="178">
        <f t="shared" si="1"/>
        <v>12</v>
      </c>
      <c r="W14" s="167">
        <f>'Quadro 1'!X14</f>
        <v>6</v>
      </c>
      <c r="X14" s="167">
        <f>'Quadro 1'!Y14</f>
        <v>6</v>
      </c>
      <c r="Y14" s="167">
        <f>'Quadro 1'!Z14</f>
        <v>12</v>
      </c>
    </row>
    <row r="15" spans="1:25" s="58" customFormat="1" ht="24.95" customHeight="1" x14ac:dyDescent="0.2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178">
        <f t="shared" si="0"/>
        <v>0</v>
      </c>
      <c r="U15" s="178">
        <f t="shared" si="0"/>
        <v>0</v>
      </c>
      <c r="V15" s="178">
        <f t="shared" si="1"/>
        <v>0</v>
      </c>
      <c r="W15" s="167">
        <f>'Quadro 1'!X15</f>
        <v>0</v>
      </c>
      <c r="X15" s="167">
        <f>'Quadro 1'!Y15</f>
        <v>0</v>
      </c>
      <c r="Y15" s="167">
        <f>'Quadro 1'!Z15</f>
        <v>0</v>
      </c>
    </row>
    <row r="16" spans="1:25" s="58" customFormat="1" ht="24.95" customHeight="1" x14ac:dyDescent="0.2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178">
        <f t="shared" si="0"/>
        <v>0</v>
      </c>
      <c r="U16" s="178">
        <f t="shared" si="0"/>
        <v>0</v>
      </c>
      <c r="V16" s="178">
        <f t="shared" si="1"/>
        <v>0</v>
      </c>
      <c r="W16" s="167">
        <f>'Quadro 1'!X16</f>
        <v>0</v>
      </c>
      <c r="X16" s="167">
        <f>'Quadro 1'!Y16</f>
        <v>0</v>
      </c>
      <c r="Y16" s="167">
        <f>'Quadro 1'!Z16</f>
        <v>0</v>
      </c>
    </row>
    <row r="17" spans="1:25" s="58" customFormat="1" ht="24.95" customHeight="1" x14ac:dyDescent="0.2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178">
        <f t="shared" si="0"/>
        <v>0</v>
      </c>
      <c r="U17" s="178">
        <f t="shared" si="0"/>
        <v>0</v>
      </c>
      <c r="V17" s="178">
        <f t="shared" si="1"/>
        <v>0</v>
      </c>
      <c r="W17" s="167">
        <f>'Quadro 1'!X17</f>
        <v>0</v>
      </c>
      <c r="X17" s="167">
        <f>'Quadro 1'!Y17</f>
        <v>0</v>
      </c>
      <c r="Y17" s="167">
        <f>'Quadro 1'!Z17</f>
        <v>0</v>
      </c>
    </row>
    <row r="18" spans="1:25" s="58" customFormat="1" ht="24.95" customHeight="1" x14ac:dyDescent="0.2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178">
        <f t="shared" si="0"/>
        <v>0</v>
      </c>
      <c r="U18" s="178">
        <f t="shared" si="0"/>
        <v>0</v>
      </c>
      <c r="V18" s="178">
        <f t="shared" si="1"/>
        <v>0</v>
      </c>
      <c r="W18" s="167">
        <f>'Quadro 1'!X18</f>
        <v>0</v>
      </c>
      <c r="X18" s="167">
        <f>'Quadro 1'!Y18</f>
        <v>0</v>
      </c>
      <c r="Y18" s="167">
        <f>'Quadro 1'!Z18</f>
        <v>0</v>
      </c>
    </row>
    <row r="19" spans="1:25" s="58" customFormat="1" ht="24.95" customHeight="1" x14ac:dyDescent="0.2">
      <c r="A19" s="312" t="s">
        <v>54</v>
      </c>
      <c r="B19" s="306">
        <v>8</v>
      </c>
      <c r="C19" s="307">
        <v>14</v>
      </c>
      <c r="D19" s="255">
        <v>4</v>
      </c>
      <c r="E19" s="299">
        <v>3</v>
      </c>
      <c r="F19" s="255">
        <v>0</v>
      </c>
      <c r="G19" s="299">
        <v>0</v>
      </c>
      <c r="H19" s="255">
        <v>0</v>
      </c>
      <c r="I19" s="299">
        <v>0</v>
      </c>
      <c r="J19" s="255">
        <v>0</v>
      </c>
      <c r="K19" s="299">
        <v>0</v>
      </c>
      <c r="L19" s="255">
        <v>0</v>
      </c>
      <c r="M19" s="299">
        <v>0</v>
      </c>
      <c r="N19" s="255">
        <v>3</v>
      </c>
      <c r="O19" s="299">
        <v>0</v>
      </c>
      <c r="P19" s="255">
        <v>0</v>
      </c>
      <c r="Q19" s="299">
        <v>1</v>
      </c>
      <c r="R19" s="255"/>
      <c r="S19" s="299"/>
      <c r="T19" s="178">
        <f t="shared" si="0"/>
        <v>15</v>
      </c>
      <c r="U19" s="178">
        <f t="shared" si="0"/>
        <v>18</v>
      </c>
      <c r="V19" s="178">
        <f t="shared" si="1"/>
        <v>33</v>
      </c>
      <c r="W19" s="167">
        <f>'Quadro 1'!X19</f>
        <v>15</v>
      </c>
      <c r="X19" s="167">
        <f>'Quadro 1'!Y19</f>
        <v>18</v>
      </c>
      <c r="Y19" s="167">
        <f>'Quadro 1'!Z19</f>
        <v>33</v>
      </c>
    </row>
    <row r="20" spans="1:25" s="58" customFormat="1" ht="24.95" customHeight="1" x14ac:dyDescent="0.2">
      <c r="A20" s="312" t="s">
        <v>55</v>
      </c>
      <c r="B20" s="306">
        <v>50</v>
      </c>
      <c r="C20" s="307">
        <v>44</v>
      </c>
      <c r="D20" s="255">
        <v>7</v>
      </c>
      <c r="E20" s="299">
        <v>9</v>
      </c>
      <c r="F20" s="255">
        <v>0</v>
      </c>
      <c r="G20" s="299">
        <v>1</v>
      </c>
      <c r="H20" s="255">
        <v>1</v>
      </c>
      <c r="I20" s="299">
        <v>1</v>
      </c>
      <c r="J20" s="255">
        <v>2</v>
      </c>
      <c r="K20" s="299">
        <v>1</v>
      </c>
      <c r="L20" s="255">
        <v>11</v>
      </c>
      <c r="M20" s="299">
        <v>9</v>
      </c>
      <c r="N20" s="255">
        <v>19</v>
      </c>
      <c r="O20" s="299">
        <v>12</v>
      </c>
      <c r="P20" s="255">
        <v>14</v>
      </c>
      <c r="Q20" s="299">
        <v>31</v>
      </c>
      <c r="R20" s="255">
        <v>16</v>
      </c>
      <c r="S20" s="299">
        <v>8</v>
      </c>
      <c r="T20" s="178">
        <f t="shared" si="0"/>
        <v>120</v>
      </c>
      <c r="U20" s="178">
        <f t="shared" si="0"/>
        <v>116</v>
      </c>
      <c r="V20" s="178">
        <f t="shared" si="1"/>
        <v>236</v>
      </c>
      <c r="W20" s="167">
        <f>'Quadro 1'!X20</f>
        <v>120</v>
      </c>
      <c r="X20" s="167">
        <f>'Quadro 1'!Y20</f>
        <v>116</v>
      </c>
      <c r="Y20" s="167">
        <f>'Quadro 1'!Z20</f>
        <v>236</v>
      </c>
    </row>
    <row r="21" spans="1:25" s="58" customFormat="1" ht="24.95" customHeight="1" x14ac:dyDescent="0.2">
      <c r="A21" s="312" t="s">
        <v>56</v>
      </c>
      <c r="B21" s="306">
        <v>16</v>
      </c>
      <c r="C21" s="307">
        <v>13</v>
      </c>
      <c r="D21" s="255">
        <v>0</v>
      </c>
      <c r="E21" s="299">
        <v>0</v>
      </c>
      <c r="F21" s="255">
        <v>0</v>
      </c>
      <c r="G21" s="299">
        <v>0</v>
      </c>
      <c r="H21" s="255">
        <v>0</v>
      </c>
      <c r="I21" s="299">
        <v>0</v>
      </c>
      <c r="J21" s="255">
        <v>1</v>
      </c>
      <c r="K21" s="299">
        <v>0</v>
      </c>
      <c r="L21" s="255">
        <v>0</v>
      </c>
      <c r="M21" s="299">
        <v>0</v>
      </c>
      <c r="N21" s="255">
        <v>2</v>
      </c>
      <c r="O21" s="299">
        <v>4</v>
      </c>
      <c r="P21" s="255">
        <v>2</v>
      </c>
      <c r="Q21" s="299">
        <v>2</v>
      </c>
      <c r="R21" s="255">
        <v>0</v>
      </c>
      <c r="S21" s="299">
        <v>2</v>
      </c>
      <c r="T21" s="178">
        <f t="shared" si="0"/>
        <v>21</v>
      </c>
      <c r="U21" s="178">
        <f t="shared" si="0"/>
        <v>21</v>
      </c>
      <c r="V21" s="178">
        <f t="shared" si="1"/>
        <v>42</v>
      </c>
      <c r="W21" s="167">
        <f>'Quadro 1'!X21</f>
        <v>21</v>
      </c>
      <c r="X21" s="167">
        <f>'Quadro 1'!Y21</f>
        <v>21</v>
      </c>
      <c r="Y21" s="167">
        <f>'Quadro 1'!Z21</f>
        <v>42</v>
      </c>
    </row>
    <row r="22" spans="1:25" s="58" customFormat="1" ht="24.95" customHeight="1" x14ac:dyDescent="0.2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178">
        <f t="shared" si="0"/>
        <v>0</v>
      </c>
      <c r="U22" s="178">
        <f t="shared" si="0"/>
        <v>0</v>
      </c>
      <c r="V22" s="178">
        <f t="shared" si="1"/>
        <v>0</v>
      </c>
      <c r="W22" s="167">
        <f>'Quadro 1'!X22</f>
        <v>0</v>
      </c>
      <c r="X22" s="167">
        <f>'Quadro 1'!Y22</f>
        <v>0</v>
      </c>
      <c r="Y22" s="167">
        <f>'Quadro 1'!Z22</f>
        <v>0</v>
      </c>
    </row>
    <row r="23" spans="1:25" s="58" customFormat="1" ht="24.95" customHeight="1" x14ac:dyDescent="0.2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178">
        <f t="shared" si="0"/>
        <v>0</v>
      </c>
      <c r="U23" s="178">
        <f t="shared" si="0"/>
        <v>0</v>
      </c>
      <c r="V23" s="178">
        <f t="shared" si="1"/>
        <v>0</v>
      </c>
      <c r="W23" s="167">
        <f>'Quadro 1'!X23</f>
        <v>0</v>
      </c>
      <c r="X23" s="167">
        <f>'Quadro 1'!Y23</f>
        <v>0</v>
      </c>
      <c r="Y23" s="167">
        <f>'Quadro 1'!Z23</f>
        <v>0</v>
      </c>
    </row>
    <row r="24" spans="1:25" s="58" customFormat="1" ht="24.95" customHeight="1" x14ac:dyDescent="0.2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178">
        <f t="shared" si="0"/>
        <v>0</v>
      </c>
      <c r="U24" s="178">
        <f t="shared" si="0"/>
        <v>0</v>
      </c>
      <c r="V24" s="178">
        <f t="shared" si="1"/>
        <v>0</v>
      </c>
      <c r="W24" s="167">
        <f>'Quadro 1'!X24</f>
        <v>0</v>
      </c>
      <c r="X24" s="167">
        <f>'Quadro 1'!Y24</f>
        <v>0</v>
      </c>
      <c r="Y24" s="167">
        <f>'Quadro 1'!Z24</f>
        <v>0</v>
      </c>
    </row>
    <row r="25" spans="1:25" s="58" customFormat="1" ht="24.95" customHeight="1" x14ac:dyDescent="0.2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178">
        <f t="shared" si="0"/>
        <v>0</v>
      </c>
      <c r="U25" s="178">
        <f t="shared" si="0"/>
        <v>0</v>
      </c>
      <c r="V25" s="178">
        <f t="shared" si="1"/>
        <v>0</v>
      </c>
      <c r="W25" s="167">
        <f>'Quadro 1'!X25</f>
        <v>0</v>
      </c>
      <c r="X25" s="167">
        <f>'Quadro 1'!Y25</f>
        <v>0</v>
      </c>
      <c r="Y25" s="167">
        <f>'Quadro 1'!Z25</f>
        <v>0</v>
      </c>
    </row>
    <row r="26" spans="1:25" s="58" customFormat="1" ht="24.95" customHeight="1" x14ac:dyDescent="0.2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178">
        <f t="shared" si="0"/>
        <v>0</v>
      </c>
      <c r="U26" s="178">
        <f t="shared" si="0"/>
        <v>0</v>
      </c>
      <c r="V26" s="178">
        <f t="shared" si="1"/>
        <v>0</v>
      </c>
      <c r="W26" s="167">
        <f>'Quadro 1'!X26</f>
        <v>0</v>
      </c>
      <c r="X26" s="167">
        <f>'Quadro 1'!Y26</f>
        <v>0</v>
      </c>
      <c r="Y26" s="167">
        <f>'Quadro 1'!Z26</f>
        <v>0</v>
      </c>
    </row>
    <row r="27" spans="1:25" s="58" customFormat="1" ht="24.95" customHeight="1" x14ac:dyDescent="0.2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178">
        <f t="shared" si="0"/>
        <v>0</v>
      </c>
      <c r="U27" s="178">
        <f t="shared" si="0"/>
        <v>0</v>
      </c>
      <c r="V27" s="178">
        <f t="shared" si="1"/>
        <v>0</v>
      </c>
      <c r="W27" s="167">
        <f>'Quadro 1'!X27</f>
        <v>0</v>
      </c>
      <c r="X27" s="167">
        <f>'Quadro 1'!Y27</f>
        <v>0</v>
      </c>
      <c r="Y27" s="167">
        <f>'Quadro 1'!Z27</f>
        <v>0</v>
      </c>
    </row>
    <row r="28" spans="1:25" s="58" customFormat="1" ht="24.95" customHeight="1" x14ac:dyDescent="0.2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178">
        <f t="shared" si="0"/>
        <v>0</v>
      </c>
      <c r="U28" s="178">
        <f t="shared" si="0"/>
        <v>0</v>
      </c>
      <c r="V28" s="178">
        <f t="shared" si="1"/>
        <v>0</v>
      </c>
      <c r="W28" s="167">
        <f>'Quadro 1'!X28</f>
        <v>0</v>
      </c>
      <c r="X28" s="167">
        <f>'Quadro 1'!Y28</f>
        <v>0</v>
      </c>
      <c r="Y28" s="167">
        <f>'Quadro 1'!Z28</f>
        <v>0</v>
      </c>
    </row>
    <row r="29" spans="1:25" s="58" customFormat="1" ht="24.95" customHeight="1" x14ac:dyDescent="0.2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178">
        <f t="shared" si="0"/>
        <v>0</v>
      </c>
      <c r="U29" s="178">
        <f t="shared" si="0"/>
        <v>0</v>
      </c>
      <c r="V29" s="178">
        <f t="shared" si="1"/>
        <v>0</v>
      </c>
      <c r="W29" s="167">
        <f>'Quadro 1'!X29</f>
        <v>0</v>
      </c>
      <c r="X29" s="167">
        <f>'Quadro 1'!Y29</f>
        <v>0</v>
      </c>
      <c r="Y29" s="167">
        <f>'Quadro 1'!Z29</f>
        <v>0</v>
      </c>
    </row>
    <row r="30" spans="1:25" s="58" customFormat="1" ht="24.95" customHeight="1" x14ac:dyDescent="0.2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178">
        <f t="shared" si="0"/>
        <v>0</v>
      </c>
      <c r="U30" s="178">
        <f t="shared" si="0"/>
        <v>0</v>
      </c>
      <c r="V30" s="178">
        <f t="shared" si="1"/>
        <v>0</v>
      </c>
      <c r="W30" s="167">
        <f>'Quadro 1'!X30</f>
        <v>0</v>
      </c>
      <c r="X30" s="167">
        <f>'Quadro 1'!Y30</f>
        <v>0</v>
      </c>
      <c r="Y30" s="167">
        <f>'Quadro 1'!Z30</f>
        <v>0</v>
      </c>
    </row>
    <row r="31" spans="1:25" s="58" customFormat="1" ht="24.95" customHeight="1" x14ac:dyDescent="0.2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178">
        <f t="shared" si="0"/>
        <v>0</v>
      </c>
      <c r="U31" s="178">
        <f t="shared" si="0"/>
        <v>0</v>
      </c>
      <c r="V31" s="178">
        <f t="shared" si="1"/>
        <v>0</v>
      </c>
      <c r="W31" s="167">
        <f>'Quadro 1'!X31</f>
        <v>0</v>
      </c>
      <c r="X31" s="167">
        <f>'Quadro 1'!Y31</f>
        <v>0</v>
      </c>
      <c r="Y31" s="167">
        <f>'Quadro 1'!Z31</f>
        <v>0</v>
      </c>
    </row>
    <row r="32" spans="1:25" s="58" customFormat="1" ht="24.95" customHeight="1" x14ac:dyDescent="0.2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178">
        <f t="shared" si="0"/>
        <v>0</v>
      </c>
      <c r="U32" s="178">
        <f t="shared" si="0"/>
        <v>0</v>
      </c>
      <c r="V32" s="178">
        <f t="shared" si="1"/>
        <v>0</v>
      </c>
      <c r="W32" s="167">
        <f>'Quadro 1'!X32</f>
        <v>0</v>
      </c>
      <c r="X32" s="167">
        <f>'Quadro 1'!Y32</f>
        <v>0</v>
      </c>
      <c r="Y32" s="167">
        <f>'Quadro 1'!Z32</f>
        <v>0</v>
      </c>
    </row>
    <row r="33" spans="1:25" s="58" customFormat="1" ht="24.95" customHeight="1" x14ac:dyDescent="0.2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178">
        <f t="shared" si="0"/>
        <v>0</v>
      </c>
      <c r="U33" s="178">
        <f t="shared" si="0"/>
        <v>0</v>
      </c>
      <c r="V33" s="178">
        <f t="shared" si="1"/>
        <v>0</v>
      </c>
      <c r="W33" s="167">
        <f>'Quadro 1'!X33</f>
        <v>0</v>
      </c>
      <c r="X33" s="167">
        <f>'Quadro 1'!Y33</f>
        <v>0</v>
      </c>
      <c r="Y33" s="167">
        <f>'Quadro 1'!Z33</f>
        <v>0</v>
      </c>
    </row>
    <row r="34" spans="1:25" s="58" customFormat="1" ht="24.95" customHeight="1" x14ac:dyDescent="0.2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178">
        <f t="shared" si="0"/>
        <v>0</v>
      </c>
      <c r="U34" s="178">
        <f t="shared" si="0"/>
        <v>0</v>
      </c>
      <c r="V34" s="178">
        <f t="shared" si="1"/>
        <v>0</v>
      </c>
      <c r="W34" s="167">
        <f>'Quadro 1'!X34</f>
        <v>0</v>
      </c>
      <c r="X34" s="167">
        <f>'Quadro 1'!Y34</f>
        <v>0</v>
      </c>
      <c r="Y34" s="167">
        <f>'Quadro 1'!Z34</f>
        <v>0</v>
      </c>
    </row>
    <row r="35" spans="1:25" s="58" customFormat="1" ht="24.95" customHeight="1" x14ac:dyDescent="0.2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178">
        <f t="shared" si="0"/>
        <v>0</v>
      </c>
      <c r="U35" s="178">
        <f t="shared" si="0"/>
        <v>0</v>
      </c>
      <c r="V35" s="178">
        <f t="shared" si="1"/>
        <v>0</v>
      </c>
      <c r="W35" s="167">
        <f>'Quadro 1'!X35</f>
        <v>0</v>
      </c>
      <c r="X35" s="167">
        <f>'Quadro 1'!Y35</f>
        <v>0</v>
      </c>
      <c r="Y35" s="167">
        <f>'Quadro 1'!Z35</f>
        <v>0</v>
      </c>
    </row>
    <row r="36" spans="1:25" s="58" customFormat="1" ht="24.95" customHeight="1" x14ac:dyDescent="0.2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178">
        <f t="shared" si="0"/>
        <v>0</v>
      </c>
      <c r="U36" s="178">
        <f t="shared" si="0"/>
        <v>0</v>
      </c>
      <c r="V36" s="178">
        <f t="shared" si="1"/>
        <v>0</v>
      </c>
      <c r="W36" s="167">
        <f>'Quadro 1'!X36</f>
        <v>0</v>
      </c>
      <c r="X36" s="167">
        <f>'Quadro 1'!Y36</f>
        <v>0</v>
      </c>
      <c r="Y36" s="167">
        <f>'Quadro 1'!Z36</f>
        <v>0</v>
      </c>
    </row>
    <row r="37" spans="1:25" s="58" customFormat="1" ht="24.95" customHeight="1" x14ac:dyDescent="0.2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178">
        <f t="shared" si="0"/>
        <v>0</v>
      </c>
      <c r="U37" s="178">
        <f t="shared" si="0"/>
        <v>0</v>
      </c>
      <c r="V37" s="178">
        <f t="shared" si="1"/>
        <v>0</v>
      </c>
      <c r="W37" s="167">
        <f>'Quadro 1'!X37</f>
        <v>0</v>
      </c>
      <c r="X37" s="167">
        <f>'Quadro 1'!Y37</f>
        <v>0</v>
      </c>
      <c r="Y37" s="167">
        <f>'Quadro 1'!Z37</f>
        <v>0</v>
      </c>
    </row>
    <row r="38" spans="1:25" s="58" customFormat="1" ht="24.95" customHeight="1" x14ac:dyDescent="0.2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178">
        <f t="shared" si="0"/>
        <v>0</v>
      </c>
      <c r="U38" s="178">
        <f t="shared" si="0"/>
        <v>0</v>
      </c>
      <c r="V38" s="178">
        <f t="shared" si="1"/>
        <v>0</v>
      </c>
      <c r="W38" s="167">
        <f>'Quadro 1'!X38</f>
        <v>0</v>
      </c>
      <c r="X38" s="167">
        <f>'Quadro 1'!Y38</f>
        <v>0</v>
      </c>
      <c r="Y38" s="167">
        <f>'Quadro 1'!Z38</f>
        <v>0</v>
      </c>
    </row>
    <row r="39" spans="1:25" s="58" customFormat="1" ht="24.95" customHeight="1" x14ac:dyDescent="0.2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178">
        <f t="shared" si="0"/>
        <v>0</v>
      </c>
      <c r="U39" s="178">
        <f t="shared" si="0"/>
        <v>0</v>
      </c>
      <c r="V39" s="178">
        <f t="shared" si="1"/>
        <v>0</v>
      </c>
      <c r="W39" s="167">
        <f>'Quadro 1'!X39</f>
        <v>0</v>
      </c>
      <c r="X39" s="167">
        <f>'Quadro 1'!Y39</f>
        <v>0</v>
      </c>
      <c r="Y39" s="167">
        <f>'Quadro 1'!Z39</f>
        <v>0</v>
      </c>
    </row>
    <row r="40" spans="1:25" s="58" customFormat="1" ht="24.95" customHeight="1" x14ac:dyDescent="0.2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178">
        <f t="shared" si="0"/>
        <v>0</v>
      </c>
      <c r="U40" s="178">
        <f t="shared" si="0"/>
        <v>0</v>
      </c>
      <c r="V40" s="178">
        <f t="shared" si="1"/>
        <v>0</v>
      </c>
      <c r="W40" s="167">
        <f>'Quadro 1'!X40</f>
        <v>0</v>
      </c>
      <c r="X40" s="167">
        <f>'Quadro 1'!Y40</f>
        <v>0</v>
      </c>
      <c r="Y40" s="167">
        <f>'Quadro 1'!Z40</f>
        <v>0</v>
      </c>
    </row>
    <row r="41" spans="1:25" s="58" customFormat="1" ht="24.95" customHeight="1" x14ac:dyDescent="0.2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178">
        <f t="shared" si="0"/>
        <v>0</v>
      </c>
      <c r="U41" s="178">
        <f t="shared" si="0"/>
        <v>0</v>
      </c>
      <c r="V41" s="178">
        <f t="shared" si="1"/>
        <v>0</v>
      </c>
      <c r="W41" s="167">
        <f>'Quadro 1'!X41</f>
        <v>0</v>
      </c>
      <c r="X41" s="167">
        <f>'Quadro 1'!Y41</f>
        <v>0</v>
      </c>
      <c r="Y41" s="167">
        <f>'Quadro 1'!Z41</f>
        <v>0</v>
      </c>
    </row>
    <row r="42" spans="1:25" s="58" customFormat="1" ht="24.95" customHeight="1" x14ac:dyDescent="0.2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178">
        <f t="shared" si="0"/>
        <v>0</v>
      </c>
      <c r="U42" s="178">
        <f t="shared" si="0"/>
        <v>0</v>
      </c>
      <c r="V42" s="178">
        <f t="shared" si="1"/>
        <v>0</v>
      </c>
      <c r="W42" s="167">
        <f>'Quadro 1'!X42</f>
        <v>0</v>
      </c>
      <c r="X42" s="167">
        <f>'Quadro 1'!Y42</f>
        <v>0</v>
      </c>
      <c r="Y42" s="167">
        <f>'Quadro 1'!Z42</f>
        <v>0</v>
      </c>
    </row>
    <row r="43" spans="1:25" s="58" customFormat="1" ht="24.95" customHeight="1" x14ac:dyDescent="0.2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178">
        <f t="shared" si="0"/>
        <v>0</v>
      </c>
      <c r="U43" s="178">
        <f t="shared" si="0"/>
        <v>0</v>
      </c>
      <c r="V43" s="178">
        <f t="shared" si="1"/>
        <v>0</v>
      </c>
      <c r="W43" s="167">
        <f>'Quadro 1'!X43</f>
        <v>0</v>
      </c>
      <c r="X43" s="167">
        <f>'Quadro 1'!Y43</f>
        <v>0</v>
      </c>
      <c r="Y43" s="167">
        <f>'Quadro 1'!Z43</f>
        <v>0</v>
      </c>
    </row>
    <row r="44" spans="1:25" s="58" customFormat="1" ht="24.95" customHeight="1" x14ac:dyDescent="0.2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178">
        <f t="shared" si="0"/>
        <v>0</v>
      </c>
      <c r="U44" s="178">
        <f t="shared" si="0"/>
        <v>0</v>
      </c>
      <c r="V44" s="178">
        <f t="shared" si="1"/>
        <v>0</v>
      </c>
      <c r="W44" s="167">
        <f>'Quadro 1'!X44</f>
        <v>0</v>
      </c>
      <c r="X44" s="167">
        <f>'Quadro 1'!Y44</f>
        <v>0</v>
      </c>
      <c r="Y44" s="167">
        <f>'Quadro 1'!Z44</f>
        <v>0</v>
      </c>
    </row>
    <row r="45" spans="1:25" s="58" customFormat="1" ht="24.95" customHeight="1" x14ac:dyDescent="0.2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178">
        <f t="shared" si="0"/>
        <v>0</v>
      </c>
      <c r="U45" s="178">
        <f t="shared" si="0"/>
        <v>0</v>
      </c>
      <c r="V45" s="178">
        <f t="shared" si="1"/>
        <v>0</v>
      </c>
      <c r="W45" s="167">
        <f>'Quadro 1'!X45</f>
        <v>0</v>
      </c>
      <c r="X45" s="167">
        <f>'Quadro 1'!Y45</f>
        <v>0</v>
      </c>
      <c r="Y45" s="167">
        <f>'Quadro 1'!Z45</f>
        <v>0</v>
      </c>
    </row>
    <row r="46" spans="1:25" s="58" customFormat="1" ht="24.95" customHeight="1" x14ac:dyDescent="0.2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178">
        <f t="shared" si="0"/>
        <v>0</v>
      </c>
      <c r="U46" s="178">
        <f t="shared" si="0"/>
        <v>0</v>
      </c>
      <c r="V46" s="178">
        <f t="shared" si="1"/>
        <v>0</v>
      </c>
      <c r="W46" s="167">
        <f>'Quadro 1'!X46</f>
        <v>0</v>
      </c>
      <c r="X46" s="167">
        <f>'Quadro 1'!Y46</f>
        <v>0</v>
      </c>
      <c r="Y46" s="167">
        <f>'Quadro 1'!Z46</f>
        <v>0</v>
      </c>
    </row>
    <row r="47" spans="1:25" s="58" customFormat="1" ht="24.95" customHeight="1" x14ac:dyDescent="0.2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177">
        <f t="shared" si="0"/>
        <v>0</v>
      </c>
      <c r="U47" s="177">
        <f t="shared" si="0"/>
        <v>0</v>
      </c>
      <c r="V47" s="177">
        <f t="shared" si="1"/>
        <v>0</v>
      </c>
      <c r="W47" s="167">
        <f>'Quadro 1'!X47</f>
        <v>0</v>
      </c>
      <c r="X47" s="167">
        <f>'Quadro 1'!Y47</f>
        <v>0</v>
      </c>
      <c r="Y47" s="167">
        <f>'Quadro 1'!Z47</f>
        <v>0</v>
      </c>
    </row>
    <row r="48" spans="1:25" s="58" customFormat="1" ht="15" customHeight="1" x14ac:dyDescent="0.2">
      <c r="A48" s="57" t="s">
        <v>76</v>
      </c>
      <c r="B48" s="179">
        <f t="shared" ref="B48:S48" si="2">SUM(B4:B47)</f>
        <v>96</v>
      </c>
      <c r="C48" s="179">
        <f t="shared" si="2"/>
        <v>116</v>
      </c>
      <c r="D48" s="179">
        <f t="shared" si="2"/>
        <v>16</v>
      </c>
      <c r="E48" s="179">
        <f t="shared" si="2"/>
        <v>15</v>
      </c>
      <c r="F48" s="179">
        <f t="shared" si="2"/>
        <v>2</v>
      </c>
      <c r="G48" s="179">
        <f t="shared" si="2"/>
        <v>2</v>
      </c>
      <c r="H48" s="179">
        <f t="shared" si="2"/>
        <v>1</v>
      </c>
      <c r="I48" s="179">
        <f t="shared" si="2"/>
        <v>2</v>
      </c>
      <c r="J48" s="179">
        <f t="shared" si="2"/>
        <v>6</v>
      </c>
      <c r="K48" s="179">
        <f t="shared" si="2"/>
        <v>10</v>
      </c>
      <c r="L48" s="179">
        <f t="shared" si="2"/>
        <v>29</v>
      </c>
      <c r="M48" s="179">
        <f t="shared" si="2"/>
        <v>48</v>
      </c>
      <c r="N48" s="179">
        <f t="shared" si="2"/>
        <v>37</v>
      </c>
      <c r="O48" s="179">
        <f t="shared" si="2"/>
        <v>33</v>
      </c>
      <c r="P48" s="179">
        <f t="shared" si="2"/>
        <v>22</v>
      </c>
      <c r="Q48" s="179">
        <f t="shared" si="2"/>
        <v>52</v>
      </c>
      <c r="R48" s="179">
        <f t="shared" si="2"/>
        <v>17</v>
      </c>
      <c r="S48" s="179">
        <f t="shared" si="2"/>
        <v>18</v>
      </c>
      <c r="T48" s="179">
        <f>SUM(T4:T47)</f>
        <v>226</v>
      </c>
      <c r="U48" s="179">
        <f>SUM(U4:U47)</f>
        <v>296</v>
      </c>
      <c r="V48" s="179">
        <f>T48+U48</f>
        <v>522</v>
      </c>
    </row>
    <row r="49" spans="1:26" s="46" customFormat="1" ht="9.9499999999999993" customHeight="1" x14ac:dyDescent="0.15">
      <c r="T49" s="60">
        <f>'Quadro 1'!X48</f>
        <v>226</v>
      </c>
      <c r="U49" s="60">
        <f>'Quadro 1'!Y48</f>
        <v>296</v>
      </c>
      <c r="V49" s="60">
        <f>'Quadro 1'!Z48</f>
        <v>522</v>
      </c>
    </row>
    <row r="50" spans="1:26" s="51" customFormat="1" ht="13.35" customHeight="1" x14ac:dyDescent="0.3">
      <c r="A50" s="50" t="s">
        <v>80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</row>
    <row r="51" spans="1:26" s="51" customFormat="1" ht="13.35" customHeight="1" x14ac:dyDescent="0.3">
      <c r="A51" s="313" t="s">
        <v>419</v>
      </c>
    </row>
    <row r="52" spans="1:26" s="51" customFormat="1" ht="13.35" customHeight="1" x14ac:dyDescent="0.3">
      <c r="A52" s="53" t="s">
        <v>421</v>
      </c>
    </row>
    <row r="53" spans="1:26" s="51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</row>
    <row r="54" spans="1:26" s="51" customFormat="1" ht="13.35" customHeight="1" x14ac:dyDescent="0.3">
      <c r="A54" s="52" t="s">
        <v>81</v>
      </c>
    </row>
    <row r="55" spans="1:26" s="51" customFormat="1" ht="26.45" customHeight="1" x14ac:dyDescent="0.3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</row>
    <row r="56" spans="1:26" customFormat="1" ht="14.25" customHeight="1" x14ac:dyDescent="0.3">
      <c r="A56" s="135" t="s">
        <v>478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2" customHeight="1" x14ac:dyDescent="0.3">
      <c r="V57" s="46"/>
    </row>
    <row r="58" spans="1:26" x14ac:dyDescent="0.3">
      <c r="V58" s="46"/>
    </row>
    <row r="59" spans="1:26" x14ac:dyDescent="0.3">
      <c r="V59" s="46"/>
    </row>
    <row r="60" spans="1:26" x14ac:dyDescent="0.3">
      <c r="V60" s="46"/>
    </row>
    <row r="61" spans="1:26" x14ac:dyDescent="0.3">
      <c r="V61" s="46"/>
    </row>
  </sheetData>
  <sheetProtection algorithmName="SHA-512" hashValue="NXqVfF8sVcfh8FTm3x4vALnaHBt9uIzYCbZRZ3QmLDnn0+Vau0OtcM20Afz9Tbzeqjqus2AwQQc7KoLhWxgiEg==" saltValue="wPn8/1XCJ5TJAicO7nl6fQ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F42" activePane="bottomRight" state="frozen"/>
      <selection activeCell="B1" sqref="B1"/>
      <selection pane="topRight" activeCell="B1" sqref="B1"/>
      <selection pane="bottomLeft" activeCell="B1" sqref="B1"/>
      <selection pane="bottomRight" activeCell="P10" sqref="P10"/>
    </sheetView>
  </sheetViews>
  <sheetFormatPr defaultColWidth="9.140625" defaultRowHeight="15" x14ac:dyDescent="0.3"/>
  <cols>
    <col min="1" max="1" width="30.7109375" style="54" customWidth="1"/>
    <col min="2" max="24" width="8.7109375" style="54" customWidth="1"/>
    <col min="25" max="16384" width="9.140625" style="54"/>
  </cols>
  <sheetData>
    <row r="1" spans="1:27" s="56" customFormat="1" ht="30" customHeight="1" x14ac:dyDescent="0.2">
      <c r="A1" s="453" t="s">
        <v>436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4"/>
      <c r="V1" s="455" t="s">
        <v>82</v>
      </c>
      <c r="W1" s="456"/>
      <c r="X1" s="457"/>
    </row>
    <row r="2" spans="1:27" s="61" customFormat="1" ht="24.95" customHeight="1" x14ac:dyDescent="0.15">
      <c r="A2" s="458" t="s">
        <v>106</v>
      </c>
      <c r="B2" s="458" t="s">
        <v>107</v>
      </c>
      <c r="C2" s="458"/>
      <c r="D2" s="458" t="s">
        <v>108</v>
      </c>
      <c r="E2" s="458"/>
      <c r="F2" s="458" t="s">
        <v>109</v>
      </c>
      <c r="G2" s="458"/>
      <c r="H2" s="458" t="s">
        <v>110</v>
      </c>
      <c r="I2" s="458"/>
      <c r="J2" s="458" t="s">
        <v>111</v>
      </c>
      <c r="K2" s="458"/>
      <c r="L2" s="458" t="s">
        <v>112</v>
      </c>
      <c r="M2" s="458"/>
      <c r="N2" s="458" t="s">
        <v>113</v>
      </c>
      <c r="O2" s="458"/>
      <c r="P2" s="458" t="s">
        <v>114</v>
      </c>
      <c r="Q2" s="458"/>
      <c r="R2" s="458" t="s">
        <v>115</v>
      </c>
      <c r="S2" s="458"/>
      <c r="T2" s="458" t="s">
        <v>116</v>
      </c>
      <c r="U2" s="458"/>
      <c r="V2" s="458" t="s">
        <v>40</v>
      </c>
      <c r="W2" s="458"/>
      <c r="X2" s="458" t="s">
        <v>76</v>
      </c>
    </row>
    <row r="3" spans="1:27" s="61" customFormat="1" ht="15" customHeight="1" x14ac:dyDescent="0.15">
      <c r="A3" s="458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458"/>
    </row>
    <row r="4" spans="1:27" s="46" customFormat="1" ht="24.95" customHeight="1" x14ac:dyDescent="0.15">
      <c r="A4" s="312" t="s">
        <v>43</v>
      </c>
      <c r="B4" s="304"/>
      <c r="C4" s="307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176">
        <f>B4+D4+F4+H4+J4+L4+N4+P4+R4+T4</f>
        <v>0</v>
      </c>
      <c r="W4" s="176">
        <f>C4+E4+G4+I4+K4+M4+O4+Q4+S4+U4</f>
        <v>0</v>
      </c>
      <c r="X4" s="176">
        <f>V4+W4</f>
        <v>0</v>
      </c>
      <c r="Y4" s="60">
        <f>'Quadro 1'!X4</f>
        <v>0</v>
      </c>
      <c r="Z4" s="60">
        <f>'Quadro 1'!Y4</f>
        <v>0</v>
      </c>
      <c r="AA4" s="60">
        <f>'Quadro 1'!Z4</f>
        <v>0</v>
      </c>
    </row>
    <row r="5" spans="1:27" s="46" customFormat="1" ht="24.95" customHeight="1" x14ac:dyDescent="0.15">
      <c r="A5" s="312" t="s">
        <v>407</v>
      </c>
      <c r="B5" s="306"/>
      <c r="C5" s="307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>
        <v>1</v>
      </c>
      <c r="V5" s="178">
        <f t="shared" ref="V5:W47" si="0">B5+D5+F5+H5+J5+L5+N5+P5+R5+T5</f>
        <v>0</v>
      </c>
      <c r="W5" s="178">
        <f t="shared" si="0"/>
        <v>1</v>
      </c>
      <c r="X5" s="178">
        <f t="shared" ref="X5:X47" si="1">V5+W5</f>
        <v>1</v>
      </c>
      <c r="Y5" s="60">
        <f>'Quadro 1'!X5</f>
        <v>0</v>
      </c>
      <c r="Z5" s="60">
        <f>'Quadro 1'!Y5</f>
        <v>1</v>
      </c>
      <c r="AA5" s="60">
        <f>'Quadro 1'!Z5</f>
        <v>1</v>
      </c>
    </row>
    <row r="6" spans="1:27" s="46" customFormat="1" ht="24.95" customHeight="1" x14ac:dyDescent="0.15">
      <c r="A6" s="312" t="s">
        <v>408</v>
      </c>
      <c r="B6" s="306"/>
      <c r="C6" s="307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>
        <v>1</v>
      </c>
      <c r="T6" s="255">
        <v>3</v>
      </c>
      <c r="U6" s="299">
        <v>1</v>
      </c>
      <c r="V6" s="178">
        <f t="shared" si="0"/>
        <v>3</v>
      </c>
      <c r="W6" s="178">
        <f t="shared" si="0"/>
        <v>2</v>
      </c>
      <c r="X6" s="178">
        <f t="shared" si="1"/>
        <v>5</v>
      </c>
      <c r="Y6" s="60">
        <f>'Quadro 1'!X6</f>
        <v>3</v>
      </c>
      <c r="Z6" s="60">
        <f>'Quadro 1'!Y6</f>
        <v>2</v>
      </c>
      <c r="AA6" s="60">
        <f>'Quadro 1'!Z6</f>
        <v>5</v>
      </c>
    </row>
    <row r="7" spans="1:27" s="46" customFormat="1" ht="24.95" customHeight="1" x14ac:dyDescent="0.15">
      <c r="A7" s="312" t="s">
        <v>409</v>
      </c>
      <c r="B7" s="306"/>
      <c r="C7" s="307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>
        <v>4</v>
      </c>
      <c r="Q7" s="299">
        <v>3</v>
      </c>
      <c r="R7" s="255">
        <v>1</v>
      </c>
      <c r="S7" s="299">
        <v>0</v>
      </c>
      <c r="T7" s="255"/>
      <c r="U7" s="299"/>
      <c r="V7" s="178">
        <f t="shared" si="0"/>
        <v>5</v>
      </c>
      <c r="W7" s="178">
        <f t="shared" si="0"/>
        <v>3</v>
      </c>
      <c r="X7" s="178">
        <f t="shared" si="1"/>
        <v>8</v>
      </c>
      <c r="Y7" s="60">
        <f>'Quadro 1'!X7</f>
        <v>5</v>
      </c>
      <c r="Z7" s="60">
        <f>'Quadro 1'!Y7</f>
        <v>3</v>
      </c>
      <c r="AA7" s="60">
        <f>'Quadro 1'!Z7</f>
        <v>8</v>
      </c>
    </row>
    <row r="8" spans="1:27" s="46" customFormat="1" ht="24.95" customHeight="1" x14ac:dyDescent="0.15">
      <c r="A8" s="312" t="s">
        <v>410</v>
      </c>
      <c r="B8" s="306"/>
      <c r="C8" s="307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178">
        <f t="shared" si="0"/>
        <v>0</v>
      </c>
      <c r="W8" s="178">
        <f t="shared" si="0"/>
        <v>0</v>
      </c>
      <c r="X8" s="178">
        <f t="shared" si="1"/>
        <v>0</v>
      </c>
      <c r="Y8" s="60">
        <f>'Quadro 1'!X8</f>
        <v>0</v>
      </c>
      <c r="Z8" s="60">
        <f>'Quadro 1'!Y8</f>
        <v>0</v>
      </c>
      <c r="AA8" s="60">
        <f>'Quadro 1'!Z8</f>
        <v>0</v>
      </c>
    </row>
    <row r="9" spans="1:27" s="46" customFormat="1" ht="24.95" customHeight="1" x14ac:dyDescent="0.15">
      <c r="A9" s="312" t="s">
        <v>411</v>
      </c>
      <c r="B9" s="306"/>
      <c r="C9" s="307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>
        <v>1</v>
      </c>
      <c r="R9" s="255"/>
      <c r="S9" s="299"/>
      <c r="T9" s="255"/>
      <c r="U9" s="299"/>
      <c r="V9" s="178">
        <f t="shared" si="0"/>
        <v>0</v>
      </c>
      <c r="W9" s="178">
        <f t="shared" si="0"/>
        <v>1</v>
      </c>
      <c r="X9" s="178">
        <f t="shared" si="1"/>
        <v>1</v>
      </c>
      <c r="Y9" s="60">
        <f>'Quadro 1'!X9</f>
        <v>0</v>
      </c>
      <c r="Z9" s="60">
        <f>'Quadro 1'!Y9</f>
        <v>1</v>
      </c>
      <c r="AA9" s="60">
        <f>'Quadro 1'!Z9</f>
        <v>1</v>
      </c>
    </row>
    <row r="10" spans="1:27" s="46" customFormat="1" ht="24.95" customHeight="1" x14ac:dyDescent="0.15">
      <c r="A10" s="312" t="s">
        <v>44</v>
      </c>
      <c r="B10" s="306"/>
      <c r="C10" s="307"/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255">
        <v>13</v>
      </c>
      <c r="Q10" s="299">
        <v>28</v>
      </c>
      <c r="R10" s="255">
        <v>6</v>
      </c>
      <c r="S10" s="299">
        <v>15</v>
      </c>
      <c r="T10" s="255">
        <v>3</v>
      </c>
      <c r="U10" s="299">
        <v>3</v>
      </c>
      <c r="V10" s="178">
        <f t="shared" si="0"/>
        <v>22</v>
      </c>
      <c r="W10" s="178">
        <f t="shared" si="0"/>
        <v>46</v>
      </c>
      <c r="X10" s="178">
        <f t="shared" si="1"/>
        <v>68</v>
      </c>
      <c r="Y10" s="60">
        <f>'Quadro 1'!X10</f>
        <v>22</v>
      </c>
      <c r="Z10" s="60">
        <f>'Quadro 1'!Y10</f>
        <v>46</v>
      </c>
      <c r="AA10" s="60">
        <f>'Quadro 1'!Z10</f>
        <v>68</v>
      </c>
    </row>
    <row r="11" spans="1:27" s="46" customFormat="1" ht="24.95" customHeight="1" x14ac:dyDescent="0.15">
      <c r="A11" s="312" t="s">
        <v>45</v>
      </c>
      <c r="B11" s="306"/>
      <c r="C11" s="307"/>
      <c r="D11" s="255"/>
      <c r="E11" s="299"/>
      <c r="F11" s="255">
        <v>0</v>
      </c>
      <c r="G11" s="299">
        <v>1</v>
      </c>
      <c r="H11" s="255">
        <v>7</v>
      </c>
      <c r="I11" s="299">
        <v>13</v>
      </c>
      <c r="J11" s="255">
        <v>3</v>
      </c>
      <c r="K11" s="299">
        <v>10</v>
      </c>
      <c r="L11" s="255">
        <v>11</v>
      </c>
      <c r="M11" s="299">
        <v>27</v>
      </c>
      <c r="N11" s="255"/>
      <c r="O11" s="299"/>
      <c r="P11" s="255">
        <v>2</v>
      </c>
      <c r="Q11" s="299">
        <v>3</v>
      </c>
      <c r="R11" s="255"/>
      <c r="S11" s="299">
        <v>1</v>
      </c>
      <c r="T11" s="255"/>
      <c r="U11" s="299"/>
      <c r="V11" s="178">
        <f t="shared" si="0"/>
        <v>23</v>
      </c>
      <c r="W11" s="178">
        <f t="shared" si="0"/>
        <v>55</v>
      </c>
      <c r="X11" s="178">
        <f t="shared" si="1"/>
        <v>78</v>
      </c>
      <c r="Y11" s="60">
        <f>'Quadro 1'!X11</f>
        <v>23</v>
      </c>
      <c r="Z11" s="60">
        <f>'Quadro 1'!Y11</f>
        <v>55</v>
      </c>
      <c r="AA11" s="60">
        <f>'Quadro 1'!Z11</f>
        <v>78</v>
      </c>
    </row>
    <row r="12" spans="1:27" s="46" customFormat="1" ht="24.95" customHeight="1" x14ac:dyDescent="0.15">
      <c r="A12" s="312" t="s">
        <v>46</v>
      </c>
      <c r="B12" s="306"/>
      <c r="C12" s="307"/>
      <c r="D12" s="255">
        <v>3</v>
      </c>
      <c r="E12" s="299">
        <v>3</v>
      </c>
      <c r="F12" s="255">
        <v>7</v>
      </c>
      <c r="G12" s="299">
        <v>14</v>
      </c>
      <c r="H12" s="255">
        <v>1</v>
      </c>
      <c r="I12" s="299">
        <v>8</v>
      </c>
      <c r="J12" s="255"/>
      <c r="K12" s="299"/>
      <c r="L12" s="255">
        <v>0</v>
      </c>
      <c r="M12" s="299">
        <v>2</v>
      </c>
      <c r="N12" s="255"/>
      <c r="O12" s="299"/>
      <c r="P12" s="255"/>
      <c r="Q12" s="299"/>
      <c r="R12" s="255"/>
      <c r="S12" s="299"/>
      <c r="T12" s="255"/>
      <c r="U12" s="299"/>
      <c r="V12" s="178">
        <f t="shared" si="0"/>
        <v>11</v>
      </c>
      <c r="W12" s="178">
        <f t="shared" si="0"/>
        <v>27</v>
      </c>
      <c r="X12" s="178">
        <f t="shared" si="1"/>
        <v>38</v>
      </c>
      <c r="Y12" s="60">
        <f>'Quadro 1'!X12</f>
        <v>11</v>
      </c>
      <c r="Z12" s="60">
        <f>'Quadro 1'!Y12</f>
        <v>27</v>
      </c>
      <c r="AA12" s="60">
        <f>'Quadro 1'!Z12</f>
        <v>38</v>
      </c>
    </row>
    <row r="13" spans="1:27" s="46" customFormat="1" ht="24.95" customHeight="1" x14ac:dyDescent="0.15">
      <c r="A13" s="312" t="s">
        <v>47</v>
      </c>
      <c r="B13" s="306"/>
      <c r="C13" s="307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178">
        <f t="shared" si="0"/>
        <v>0</v>
      </c>
      <c r="W13" s="178">
        <f t="shared" si="0"/>
        <v>0</v>
      </c>
      <c r="X13" s="178">
        <f t="shared" si="1"/>
        <v>0</v>
      </c>
      <c r="Y13" s="60">
        <f>'Quadro 1'!X13</f>
        <v>0</v>
      </c>
      <c r="Z13" s="60">
        <f>'Quadro 1'!Y13</f>
        <v>0</v>
      </c>
      <c r="AA13" s="60">
        <f>'Quadro 1'!Z13</f>
        <v>0</v>
      </c>
    </row>
    <row r="14" spans="1:27" s="46" customFormat="1" ht="24.95" customHeight="1" x14ac:dyDescent="0.15">
      <c r="A14" s="312" t="s">
        <v>48</v>
      </c>
      <c r="B14" s="306"/>
      <c r="C14" s="307"/>
      <c r="D14" s="255"/>
      <c r="E14" s="299"/>
      <c r="F14" s="255"/>
      <c r="G14" s="299"/>
      <c r="H14" s="255">
        <v>1</v>
      </c>
      <c r="I14" s="299">
        <v>0</v>
      </c>
      <c r="J14" s="255"/>
      <c r="K14" s="299"/>
      <c r="L14" s="255">
        <v>1</v>
      </c>
      <c r="M14" s="299">
        <v>4</v>
      </c>
      <c r="N14" s="255"/>
      <c r="O14" s="299"/>
      <c r="P14" s="255">
        <v>4</v>
      </c>
      <c r="Q14" s="299">
        <v>2</v>
      </c>
      <c r="R14" s="255"/>
      <c r="S14" s="299"/>
      <c r="T14" s="255"/>
      <c r="U14" s="299"/>
      <c r="V14" s="178">
        <f t="shared" si="0"/>
        <v>6</v>
      </c>
      <c r="W14" s="178">
        <f t="shared" si="0"/>
        <v>6</v>
      </c>
      <c r="X14" s="178">
        <f t="shared" si="1"/>
        <v>12</v>
      </c>
      <c r="Y14" s="60">
        <f>'Quadro 1'!X14</f>
        <v>6</v>
      </c>
      <c r="Z14" s="60">
        <f>'Quadro 1'!Y14</f>
        <v>6</v>
      </c>
      <c r="AA14" s="60">
        <f>'Quadro 1'!Z14</f>
        <v>12</v>
      </c>
    </row>
    <row r="15" spans="1:27" s="46" customFormat="1" ht="24.95" customHeight="1" x14ac:dyDescent="0.15">
      <c r="A15" s="312" t="s">
        <v>49</v>
      </c>
      <c r="B15" s="306"/>
      <c r="C15" s="307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178">
        <f t="shared" si="0"/>
        <v>0</v>
      </c>
      <c r="W15" s="178">
        <f t="shared" si="0"/>
        <v>0</v>
      </c>
      <c r="X15" s="178">
        <f t="shared" si="1"/>
        <v>0</v>
      </c>
      <c r="Y15" s="60">
        <f>'Quadro 1'!X15</f>
        <v>0</v>
      </c>
      <c r="Z15" s="60">
        <f>'Quadro 1'!Y15</f>
        <v>0</v>
      </c>
      <c r="AA15" s="60">
        <f>'Quadro 1'!Z15</f>
        <v>0</v>
      </c>
    </row>
    <row r="16" spans="1:27" s="46" customFormat="1" ht="24.95" customHeight="1" x14ac:dyDescent="0.15">
      <c r="A16" s="312" t="s">
        <v>50</v>
      </c>
      <c r="B16" s="306"/>
      <c r="C16" s="307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178">
        <f t="shared" si="0"/>
        <v>0</v>
      </c>
      <c r="W16" s="178">
        <f t="shared" si="0"/>
        <v>0</v>
      </c>
      <c r="X16" s="178">
        <f t="shared" si="1"/>
        <v>0</v>
      </c>
      <c r="Y16" s="60">
        <f>'Quadro 1'!X16</f>
        <v>0</v>
      </c>
      <c r="Z16" s="60">
        <f>'Quadro 1'!Y16</f>
        <v>0</v>
      </c>
      <c r="AA16" s="60">
        <f>'Quadro 1'!Z16</f>
        <v>0</v>
      </c>
    </row>
    <row r="17" spans="1:27" s="46" customFormat="1" ht="24.95" customHeight="1" x14ac:dyDescent="0.15">
      <c r="A17" s="312" t="s">
        <v>469</v>
      </c>
      <c r="B17" s="306"/>
      <c r="C17" s="307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178">
        <f t="shared" si="0"/>
        <v>0</v>
      </c>
      <c r="W17" s="178">
        <f t="shared" si="0"/>
        <v>0</v>
      </c>
      <c r="X17" s="178">
        <f t="shared" si="1"/>
        <v>0</v>
      </c>
      <c r="Y17" s="60">
        <f>'Quadro 1'!X17</f>
        <v>0</v>
      </c>
      <c r="Z17" s="60">
        <f>'Quadro 1'!Y17</f>
        <v>0</v>
      </c>
      <c r="AA17" s="60">
        <f>'Quadro 1'!Z17</f>
        <v>0</v>
      </c>
    </row>
    <row r="18" spans="1:27" s="46" customFormat="1" ht="24.95" customHeight="1" x14ac:dyDescent="0.15">
      <c r="A18" s="312" t="s">
        <v>53</v>
      </c>
      <c r="B18" s="306"/>
      <c r="C18" s="307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178">
        <f t="shared" si="0"/>
        <v>0</v>
      </c>
      <c r="W18" s="178">
        <f t="shared" si="0"/>
        <v>0</v>
      </c>
      <c r="X18" s="178">
        <f t="shared" si="1"/>
        <v>0</v>
      </c>
      <c r="Y18" s="60">
        <f>'Quadro 1'!X18</f>
        <v>0</v>
      </c>
      <c r="Z18" s="60">
        <f>'Quadro 1'!Y18</f>
        <v>0</v>
      </c>
      <c r="AA18" s="60">
        <f>'Quadro 1'!Z18</f>
        <v>0</v>
      </c>
    </row>
    <row r="19" spans="1:27" s="46" customFormat="1" ht="24.95" customHeight="1" x14ac:dyDescent="0.15">
      <c r="A19" s="312" t="s">
        <v>54</v>
      </c>
      <c r="B19" s="306"/>
      <c r="C19" s="307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>
        <v>15</v>
      </c>
      <c r="U19" s="299">
        <v>18</v>
      </c>
      <c r="V19" s="178">
        <f t="shared" si="0"/>
        <v>15</v>
      </c>
      <c r="W19" s="178">
        <f t="shared" si="0"/>
        <v>18</v>
      </c>
      <c r="X19" s="178">
        <f t="shared" si="1"/>
        <v>33</v>
      </c>
      <c r="Y19" s="60">
        <f>'Quadro 1'!X19</f>
        <v>15</v>
      </c>
      <c r="Z19" s="60">
        <f>'Quadro 1'!Y19</f>
        <v>18</v>
      </c>
      <c r="AA19" s="60">
        <f>'Quadro 1'!Z19</f>
        <v>33</v>
      </c>
    </row>
    <row r="20" spans="1:27" s="46" customFormat="1" ht="24.95" customHeight="1" x14ac:dyDescent="0.15">
      <c r="A20" s="312" t="s">
        <v>55</v>
      </c>
      <c r="B20" s="306"/>
      <c r="C20" s="307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>
        <v>4</v>
      </c>
      <c r="Q20" s="299">
        <v>3</v>
      </c>
      <c r="R20" s="255">
        <v>22</v>
      </c>
      <c r="S20" s="299">
        <v>20</v>
      </c>
      <c r="T20" s="255">
        <v>94</v>
      </c>
      <c r="U20" s="299">
        <v>93</v>
      </c>
      <c r="V20" s="178">
        <f t="shared" si="0"/>
        <v>120</v>
      </c>
      <c r="W20" s="178">
        <f t="shared" si="0"/>
        <v>116</v>
      </c>
      <c r="X20" s="178">
        <f t="shared" si="1"/>
        <v>236</v>
      </c>
      <c r="Y20" s="60">
        <f>'Quadro 1'!X20</f>
        <v>120</v>
      </c>
      <c r="Z20" s="60">
        <f>'Quadro 1'!Y20</f>
        <v>116</v>
      </c>
      <c r="AA20" s="60">
        <f>'Quadro 1'!Z20</f>
        <v>236</v>
      </c>
    </row>
    <row r="21" spans="1:27" s="46" customFormat="1" ht="24.95" customHeight="1" x14ac:dyDescent="0.15">
      <c r="A21" s="312" t="s">
        <v>56</v>
      </c>
      <c r="B21" s="306"/>
      <c r="C21" s="307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>
        <v>8</v>
      </c>
      <c r="Q21" s="299">
        <v>3</v>
      </c>
      <c r="R21" s="255">
        <v>6</v>
      </c>
      <c r="S21" s="299">
        <v>6</v>
      </c>
      <c r="T21" s="255">
        <v>7</v>
      </c>
      <c r="U21" s="299">
        <v>12</v>
      </c>
      <c r="V21" s="178">
        <f t="shared" si="0"/>
        <v>21</v>
      </c>
      <c r="W21" s="178">
        <f t="shared" si="0"/>
        <v>21</v>
      </c>
      <c r="X21" s="178">
        <f t="shared" si="1"/>
        <v>42</v>
      </c>
      <c r="Y21" s="60">
        <f>'Quadro 1'!X21</f>
        <v>21</v>
      </c>
      <c r="Z21" s="60">
        <f>'Quadro 1'!Y21</f>
        <v>21</v>
      </c>
      <c r="AA21" s="60">
        <f>'Quadro 1'!Z21</f>
        <v>42</v>
      </c>
    </row>
    <row r="22" spans="1:27" s="46" customFormat="1" ht="24.95" customHeight="1" x14ac:dyDescent="0.15">
      <c r="A22" s="312" t="s">
        <v>57</v>
      </c>
      <c r="B22" s="306"/>
      <c r="C22" s="307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178">
        <f t="shared" si="0"/>
        <v>0</v>
      </c>
      <c r="W22" s="178">
        <f t="shared" si="0"/>
        <v>0</v>
      </c>
      <c r="X22" s="178">
        <f t="shared" si="1"/>
        <v>0</v>
      </c>
      <c r="Y22" s="60">
        <f>'Quadro 1'!X22</f>
        <v>0</v>
      </c>
      <c r="Z22" s="60">
        <f>'Quadro 1'!Y22</f>
        <v>0</v>
      </c>
      <c r="AA22" s="60">
        <f>'Quadro 1'!Z22</f>
        <v>0</v>
      </c>
    </row>
    <row r="23" spans="1:27" s="46" customFormat="1" ht="24.95" customHeight="1" x14ac:dyDescent="0.15">
      <c r="A23" s="312" t="s">
        <v>58</v>
      </c>
      <c r="B23" s="306"/>
      <c r="C23" s="307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178">
        <f t="shared" si="0"/>
        <v>0</v>
      </c>
      <c r="W23" s="178">
        <f t="shared" si="0"/>
        <v>0</v>
      </c>
      <c r="X23" s="178">
        <f t="shared" si="1"/>
        <v>0</v>
      </c>
      <c r="Y23" s="60">
        <f>'Quadro 1'!X23</f>
        <v>0</v>
      </c>
      <c r="Z23" s="60">
        <f>'Quadro 1'!Y23</f>
        <v>0</v>
      </c>
      <c r="AA23" s="60">
        <f>'Quadro 1'!Z23</f>
        <v>0</v>
      </c>
    </row>
    <row r="24" spans="1:27" s="46" customFormat="1" ht="24.95" customHeight="1" x14ac:dyDescent="0.15">
      <c r="A24" s="312" t="s">
        <v>59</v>
      </c>
      <c r="B24" s="306"/>
      <c r="C24" s="307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178">
        <f t="shared" si="0"/>
        <v>0</v>
      </c>
      <c r="W24" s="178">
        <f t="shared" si="0"/>
        <v>0</v>
      </c>
      <c r="X24" s="178">
        <f t="shared" si="1"/>
        <v>0</v>
      </c>
      <c r="Y24" s="60">
        <f>'Quadro 1'!X24</f>
        <v>0</v>
      </c>
      <c r="Z24" s="60">
        <f>'Quadro 1'!Y24</f>
        <v>0</v>
      </c>
      <c r="AA24" s="60">
        <f>'Quadro 1'!Z24</f>
        <v>0</v>
      </c>
    </row>
    <row r="25" spans="1:27" s="46" customFormat="1" ht="24.95" customHeight="1" x14ac:dyDescent="0.15">
      <c r="A25" s="312" t="s">
        <v>60</v>
      </c>
      <c r="B25" s="306"/>
      <c r="C25" s="307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178">
        <f t="shared" si="0"/>
        <v>0</v>
      </c>
      <c r="W25" s="178">
        <f t="shared" si="0"/>
        <v>0</v>
      </c>
      <c r="X25" s="178">
        <f t="shared" si="1"/>
        <v>0</v>
      </c>
      <c r="Y25" s="60">
        <f>'Quadro 1'!X25</f>
        <v>0</v>
      </c>
      <c r="Z25" s="60">
        <f>'Quadro 1'!Y25</f>
        <v>0</v>
      </c>
      <c r="AA25" s="60">
        <f>'Quadro 1'!Z25</f>
        <v>0</v>
      </c>
    </row>
    <row r="26" spans="1:27" s="46" customFormat="1" ht="24.95" customHeight="1" x14ac:dyDescent="0.15">
      <c r="A26" s="312" t="s">
        <v>61</v>
      </c>
      <c r="B26" s="306"/>
      <c r="C26" s="307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178">
        <f t="shared" si="0"/>
        <v>0</v>
      </c>
      <c r="W26" s="178">
        <f t="shared" si="0"/>
        <v>0</v>
      </c>
      <c r="X26" s="178">
        <f t="shared" si="1"/>
        <v>0</v>
      </c>
      <c r="Y26" s="60">
        <f>'Quadro 1'!X26</f>
        <v>0</v>
      </c>
      <c r="Z26" s="60">
        <f>'Quadro 1'!Y26</f>
        <v>0</v>
      </c>
      <c r="AA26" s="60">
        <f>'Quadro 1'!Z26</f>
        <v>0</v>
      </c>
    </row>
    <row r="27" spans="1:27" s="46" customFormat="1" ht="24.95" customHeight="1" x14ac:dyDescent="0.15">
      <c r="A27" s="312" t="s">
        <v>62</v>
      </c>
      <c r="B27" s="306"/>
      <c r="C27" s="307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178">
        <f t="shared" si="0"/>
        <v>0</v>
      </c>
      <c r="W27" s="178">
        <f t="shared" si="0"/>
        <v>0</v>
      </c>
      <c r="X27" s="178">
        <f t="shared" si="1"/>
        <v>0</v>
      </c>
      <c r="Y27" s="60">
        <f>'Quadro 1'!X27</f>
        <v>0</v>
      </c>
      <c r="Z27" s="60">
        <f>'Quadro 1'!Y27</f>
        <v>0</v>
      </c>
      <c r="AA27" s="60">
        <f>'Quadro 1'!Z27</f>
        <v>0</v>
      </c>
    </row>
    <row r="28" spans="1:27" s="46" customFormat="1" ht="24.95" customHeight="1" x14ac:dyDescent="0.15">
      <c r="A28" s="312" t="s">
        <v>63</v>
      </c>
      <c r="B28" s="306"/>
      <c r="C28" s="307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178">
        <f t="shared" si="0"/>
        <v>0</v>
      </c>
      <c r="W28" s="178">
        <f t="shared" si="0"/>
        <v>0</v>
      </c>
      <c r="X28" s="178">
        <f t="shared" si="1"/>
        <v>0</v>
      </c>
      <c r="Y28" s="60">
        <f>'Quadro 1'!X28</f>
        <v>0</v>
      </c>
      <c r="Z28" s="60">
        <f>'Quadro 1'!Y28</f>
        <v>0</v>
      </c>
      <c r="AA28" s="60">
        <f>'Quadro 1'!Z28</f>
        <v>0</v>
      </c>
    </row>
    <row r="29" spans="1:27" s="46" customFormat="1" ht="24.95" customHeight="1" x14ac:dyDescent="0.15">
      <c r="A29" s="312" t="s">
        <v>64</v>
      </c>
      <c r="B29" s="306"/>
      <c r="C29" s="307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178">
        <f t="shared" si="0"/>
        <v>0</v>
      </c>
      <c r="W29" s="178">
        <f t="shared" si="0"/>
        <v>0</v>
      </c>
      <c r="X29" s="178">
        <f t="shared" si="1"/>
        <v>0</v>
      </c>
      <c r="Y29" s="60">
        <f>'Quadro 1'!X29</f>
        <v>0</v>
      </c>
      <c r="Z29" s="60">
        <f>'Quadro 1'!Y29</f>
        <v>0</v>
      </c>
      <c r="AA29" s="60">
        <f>'Quadro 1'!Z29</f>
        <v>0</v>
      </c>
    </row>
    <row r="30" spans="1:27" s="46" customFormat="1" ht="24.95" customHeight="1" x14ac:dyDescent="0.15">
      <c r="A30" s="312" t="s">
        <v>65</v>
      </c>
      <c r="B30" s="306"/>
      <c r="C30" s="307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178">
        <f t="shared" si="0"/>
        <v>0</v>
      </c>
      <c r="W30" s="178">
        <f t="shared" si="0"/>
        <v>0</v>
      </c>
      <c r="X30" s="178">
        <f t="shared" si="1"/>
        <v>0</v>
      </c>
      <c r="Y30" s="60">
        <f>'Quadro 1'!X30</f>
        <v>0</v>
      </c>
      <c r="Z30" s="60">
        <f>'Quadro 1'!Y30</f>
        <v>0</v>
      </c>
      <c r="AA30" s="60">
        <f>'Quadro 1'!Z30</f>
        <v>0</v>
      </c>
    </row>
    <row r="31" spans="1:27" s="46" customFormat="1" ht="24.95" customHeight="1" x14ac:dyDescent="0.15">
      <c r="A31" s="312" t="s">
        <v>66</v>
      </c>
      <c r="B31" s="306"/>
      <c r="C31" s="307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178">
        <f t="shared" si="0"/>
        <v>0</v>
      </c>
      <c r="W31" s="178">
        <f t="shared" si="0"/>
        <v>0</v>
      </c>
      <c r="X31" s="178">
        <f t="shared" si="1"/>
        <v>0</v>
      </c>
      <c r="Y31" s="60">
        <f>'Quadro 1'!X31</f>
        <v>0</v>
      </c>
      <c r="Z31" s="60">
        <f>'Quadro 1'!Y31</f>
        <v>0</v>
      </c>
      <c r="AA31" s="60">
        <f>'Quadro 1'!Z31</f>
        <v>0</v>
      </c>
    </row>
    <row r="32" spans="1:27" s="46" customFormat="1" ht="24.95" customHeight="1" x14ac:dyDescent="0.15">
      <c r="A32" s="312" t="s">
        <v>67</v>
      </c>
      <c r="B32" s="306"/>
      <c r="C32" s="307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178">
        <f t="shared" si="0"/>
        <v>0</v>
      </c>
      <c r="W32" s="178">
        <f t="shared" si="0"/>
        <v>0</v>
      </c>
      <c r="X32" s="178">
        <f t="shared" si="1"/>
        <v>0</v>
      </c>
      <c r="Y32" s="60">
        <f>'Quadro 1'!X32</f>
        <v>0</v>
      </c>
      <c r="Z32" s="60">
        <f>'Quadro 1'!Y32</f>
        <v>0</v>
      </c>
      <c r="AA32" s="60">
        <f>'Quadro 1'!Z32</f>
        <v>0</v>
      </c>
    </row>
    <row r="33" spans="1:27" s="46" customFormat="1" ht="24.95" customHeight="1" x14ac:dyDescent="0.15">
      <c r="A33" s="312" t="s">
        <v>412</v>
      </c>
      <c r="B33" s="306"/>
      <c r="C33" s="307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178">
        <f t="shared" si="0"/>
        <v>0</v>
      </c>
      <c r="W33" s="178">
        <f t="shared" si="0"/>
        <v>0</v>
      </c>
      <c r="X33" s="178">
        <f t="shared" si="1"/>
        <v>0</v>
      </c>
      <c r="Y33" s="60">
        <f>'Quadro 1'!X33</f>
        <v>0</v>
      </c>
      <c r="Z33" s="60">
        <f>'Quadro 1'!Y33</f>
        <v>0</v>
      </c>
      <c r="AA33" s="60">
        <f>'Quadro 1'!Z33</f>
        <v>0</v>
      </c>
    </row>
    <row r="34" spans="1:27" s="46" customFormat="1" ht="24.95" customHeight="1" x14ac:dyDescent="0.15">
      <c r="A34" s="312" t="s">
        <v>413</v>
      </c>
      <c r="B34" s="306"/>
      <c r="C34" s="307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178">
        <f t="shared" si="0"/>
        <v>0</v>
      </c>
      <c r="W34" s="178">
        <f t="shared" si="0"/>
        <v>0</v>
      </c>
      <c r="X34" s="178">
        <f t="shared" si="1"/>
        <v>0</v>
      </c>
      <c r="Y34" s="60">
        <f>'Quadro 1'!X34</f>
        <v>0</v>
      </c>
      <c r="Z34" s="60">
        <f>'Quadro 1'!Y34</f>
        <v>0</v>
      </c>
      <c r="AA34" s="60">
        <f>'Quadro 1'!Z34</f>
        <v>0</v>
      </c>
    </row>
    <row r="35" spans="1:27" s="46" customFormat="1" ht="24.95" customHeight="1" x14ac:dyDescent="0.15">
      <c r="A35" s="312" t="s">
        <v>414</v>
      </c>
      <c r="B35" s="306"/>
      <c r="C35" s="307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178">
        <f t="shared" si="0"/>
        <v>0</v>
      </c>
      <c r="W35" s="178">
        <f t="shared" si="0"/>
        <v>0</v>
      </c>
      <c r="X35" s="178">
        <f t="shared" si="1"/>
        <v>0</v>
      </c>
      <c r="Y35" s="60">
        <f>'Quadro 1'!X35</f>
        <v>0</v>
      </c>
      <c r="Z35" s="60">
        <f>'Quadro 1'!Y35</f>
        <v>0</v>
      </c>
      <c r="AA35" s="60">
        <f>'Quadro 1'!Z35</f>
        <v>0</v>
      </c>
    </row>
    <row r="36" spans="1:27" s="46" customFormat="1" ht="24.95" customHeight="1" x14ac:dyDescent="0.15">
      <c r="A36" s="312" t="s">
        <v>68</v>
      </c>
      <c r="B36" s="306"/>
      <c r="C36" s="307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178">
        <f t="shared" si="0"/>
        <v>0</v>
      </c>
      <c r="W36" s="178">
        <f t="shared" si="0"/>
        <v>0</v>
      </c>
      <c r="X36" s="178">
        <f t="shared" si="1"/>
        <v>0</v>
      </c>
      <c r="Y36" s="60">
        <f>'Quadro 1'!X36</f>
        <v>0</v>
      </c>
      <c r="Z36" s="60">
        <f>'Quadro 1'!Y36</f>
        <v>0</v>
      </c>
      <c r="AA36" s="60">
        <f>'Quadro 1'!Z36</f>
        <v>0</v>
      </c>
    </row>
    <row r="37" spans="1:27" s="46" customFormat="1" ht="24.95" customHeight="1" x14ac:dyDescent="0.15">
      <c r="A37" s="312" t="s">
        <v>415</v>
      </c>
      <c r="B37" s="306"/>
      <c r="C37" s="307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178">
        <f t="shared" si="0"/>
        <v>0</v>
      </c>
      <c r="W37" s="178">
        <f t="shared" si="0"/>
        <v>0</v>
      </c>
      <c r="X37" s="178">
        <f t="shared" si="1"/>
        <v>0</v>
      </c>
      <c r="Y37" s="60">
        <f>'Quadro 1'!X37</f>
        <v>0</v>
      </c>
      <c r="Z37" s="60">
        <f>'Quadro 1'!Y37</f>
        <v>0</v>
      </c>
      <c r="AA37" s="60">
        <f>'Quadro 1'!Z37</f>
        <v>0</v>
      </c>
    </row>
    <row r="38" spans="1:27" s="46" customFormat="1" ht="24.95" customHeight="1" x14ac:dyDescent="0.15">
      <c r="A38" s="312" t="s">
        <v>416</v>
      </c>
      <c r="B38" s="306"/>
      <c r="C38" s="307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178">
        <f t="shared" si="0"/>
        <v>0</v>
      </c>
      <c r="W38" s="178">
        <f t="shared" si="0"/>
        <v>0</v>
      </c>
      <c r="X38" s="178">
        <f t="shared" si="1"/>
        <v>0</v>
      </c>
      <c r="Y38" s="60">
        <f>'Quadro 1'!X38</f>
        <v>0</v>
      </c>
      <c r="Z38" s="60">
        <f>'Quadro 1'!Y38</f>
        <v>0</v>
      </c>
      <c r="AA38" s="60">
        <f>'Quadro 1'!Z38</f>
        <v>0</v>
      </c>
    </row>
    <row r="39" spans="1:27" s="46" customFormat="1" ht="24.95" customHeight="1" x14ac:dyDescent="0.15">
      <c r="A39" s="312" t="s">
        <v>417</v>
      </c>
      <c r="B39" s="306"/>
      <c r="C39" s="307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178">
        <f t="shared" si="0"/>
        <v>0</v>
      </c>
      <c r="W39" s="178">
        <f t="shared" si="0"/>
        <v>0</v>
      </c>
      <c r="X39" s="178">
        <f t="shared" si="1"/>
        <v>0</v>
      </c>
      <c r="Y39" s="60">
        <f>'Quadro 1'!X39</f>
        <v>0</v>
      </c>
      <c r="Z39" s="60">
        <f>'Quadro 1'!Y39</f>
        <v>0</v>
      </c>
      <c r="AA39" s="60">
        <f>'Quadro 1'!Z39</f>
        <v>0</v>
      </c>
    </row>
    <row r="40" spans="1:27" s="46" customFormat="1" ht="24.95" customHeight="1" x14ac:dyDescent="0.15">
      <c r="A40" s="312" t="s">
        <v>69</v>
      </c>
      <c r="B40" s="306"/>
      <c r="C40" s="307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178">
        <f t="shared" si="0"/>
        <v>0</v>
      </c>
      <c r="W40" s="178">
        <f t="shared" si="0"/>
        <v>0</v>
      </c>
      <c r="X40" s="178">
        <f t="shared" si="1"/>
        <v>0</v>
      </c>
      <c r="Y40" s="60">
        <f>'Quadro 1'!X40</f>
        <v>0</v>
      </c>
      <c r="Z40" s="60">
        <f>'Quadro 1'!Y40</f>
        <v>0</v>
      </c>
      <c r="AA40" s="60">
        <f>'Quadro 1'!Z40</f>
        <v>0</v>
      </c>
    </row>
    <row r="41" spans="1:27" s="46" customFormat="1" ht="24.95" customHeight="1" x14ac:dyDescent="0.15">
      <c r="A41" s="312" t="s">
        <v>70</v>
      </c>
      <c r="B41" s="306"/>
      <c r="C41" s="307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178">
        <f t="shared" si="0"/>
        <v>0</v>
      </c>
      <c r="W41" s="178">
        <f t="shared" si="0"/>
        <v>0</v>
      </c>
      <c r="X41" s="178">
        <f t="shared" si="1"/>
        <v>0</v>
      </c>
      <c r="Y41" s="60">
        <f>'Quadro 1'!X41</f>
        <v>0</v>
      </c>
      <c r="Z41" s="60">
        <f>'Quadro 1'!Y41</f>
        <v>0</v>
      </c>
      <c r="AA41" s="60">
        <f>'Quadro 1'!Z41</f>
        <v>0</v>
      </c>
    </row>
    <row r="42" spans="1:27" s="46" customFormat="1" ht="24.95" customHeight="1" x14ac:dyDescent="0.15">
      <c r="A42" s="312" t="s">
        <v>71</v>
      </c>
      <c r="B42" s="306"/>
      <c r="C42" s="307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178">
        <f t="shared" si="0"/>
        <v>0</v>
      </c>
      <c r="W42" s="178">
        <f t="shared" si="0"/>
        <v>0</v>
      </c>
      <c r="X42" s="178">
        <f t="shared" si="1"/>
        <v>0</v>
      </c>
      <c r="Y42" s="60">
        <f>'Quadro 1'!X42</f>
        <v>0</v>
      </c>
      <c r="Z42" s="60">
        <f>'Quadro 1'!Y42</f>
        <v>0</v>
      </c>
      <c r="AA42" s="60">
        <f>'Quadro 1'!Z42</f>
        <v>0</v>
      </c>
    </row>
    <row r="43" spans="1:27" s="46" customFormat="1" ht="24.95" customHeight="1" x14ac:dyDescent="0.15">
      <c r="A43" s="312" t="s">
        <v>72</v>
      </c>
      <c r="B43" s="306"/>
      <c r="C43" s="307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178">
        <f t="shared" si="0"/>
        <v>0</v>
      </c>
      <c r="W43" s="178">
        <f t="shared" si="0"/>
        <v>0</v>
      </c>
      <c r="X43" s="178">
        <f t="shared" si="1"/>
        <v>0</v>
      </c>
      <c r="Y43" s="60">
        <f>'Quadro 1'!X43</f>
        <v>0</v>
      </c>
      <c r="Z43" s="60">
        <f>'Quadro 1'!Y43</f>
        <v>0</v>
      </c>
      <c r="AA43" s="60">
        <f>'Quadro 1'!Z43</f>
        <v>0</v>
      </c>
    </row>
    <row r="44" spans="1:27" s="46" customFormat="1" ht="24.95" customHeight="1" x14ac:dyDescent="0.15">
      <c r="A44" s="312" t="s">
        <v>73</v>
      </c>
      <c r="B44" s="306"/>
      <c r="C44" s="307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178">
        <f t="shared" si="0"/>
        <v>0</v>
      </c>
      <c r="W44" s="178">
        <f t="shared" si="0"/>
        <v>0</v>
      </c>
      <c r="X44" s="178">
        <f t="shared" si="1"/>
        <v>0</v>
      </c>
      <c r="Y44" s="60">
        <f>'Quadro 1'!X44</f>
        <v>0</v>
      </c>
      <c r="Z44" s="60">
        <f>'Quadro 1'!Y44</f>
        <v>0</v>
      </c>
      <c r="AA44" s="60">
        <f>'Quadro 1'!Z44</f>
        <v>0</v>
      </c>
    </row>
    <row r="45" spans="1:27" s="46" customFormat="1" ht="24.95" customHeight="1" x14ac:dyDescent="0.15">
      <c r="A45" s="312" t="s">
        <v>418</v>
      </c>
      <c r="B45" s="306"/>
      <c r="C45" s="307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178">
        <f t="shared" si="0"/>
        <v>0</v>
      </c>
      <c r="W45" s="178">
        <f t="shared" si="0"/>
        <v>0</v>
      </c>
      <c r="X45" s="178">
        <f t="shared" si="1"/>
        <v>0</v>
      </c>
      <c r="Y45" s="60">
        <f>'Quadro 1'!X45</f>
        <v>0</v>
      </c>
      <c r="Z45" s="60">
        <f>'Quadro 1'!Y45</f>
        <v>0</v>
      </c>
      <c r="AA45" s="60">
        <f>'Quadro 1'!Z45</f>
        <v>0</v>
      </c>
    </row>
    <row r="46" spans="1:27" s="46" customFormat="1" ht="24.95" customHeight="1" x14ac:dyDescent="0.15">
      <c r="A46" s="312" t="s">
        <v>74</v>
      </c>
      <c r="B46" s="306"/>
      <c r="C46" s="307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178">
        <f t="shared" si="0"/>
        <v>0</v>
      </c>
      <c r="W46" s="178">
        <f t="shared" si="0"/>
        <v>0</v>
      </c>
      <c r="X46" s="178">
        <f t="shared" si="1"/>
        <v>0</v>
      </c>
      <c r="Y46" s="60">
        <f>'Quadro 1'!X46</f>
        <v>0</v>
      </c>
      <c r="Z46" s="60">
        <f>'Quadro 1'!Y46</f>
        <v>0</v>
      </c>
      <c r="AA46" s="60">
        <f>'Quadro 1'!Z46</f>
        <v>0</v>
      </c>
    </row>
    <row r="47" spans="1:27" s="46" customFormat="1" ht="24.95" customHeight="1" x14ac:dyDescent="0.15">
      <c r="A47" s="312" t="s">
        <v>75</v>
      </c>
      <c r="B47" s="306"/>
      <c r="C47" s="307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177">
        <f t="shared" si="0"/>
        <v>0</v>
      </c>
      <c r="W47" s="177">
        <f t="shared" si="0"/>
        <v>0</v>
      </c>
      <c r="X47" s="177">
        <f t="shared" si="1"/>
        <v>0</v>
      </c>
      <c r="Y47" s="60">
        <f>'Quadro 1'!X47</f>
        <v>0</v>
      </c>
      <c r="Z47" s="60">
        <f>'Quadro 1'!Y47</f>
        <v>0</v>
      </c>
      <c r="AA47" s="60">
        <f>'Quadro 1'!Z47</f>
        <v>0</v>
      </c>
    </row>
    <row r="48" spans="1:27" s="46" customFormat="1" ht="15" customHeight="1" x14ac:dyDescent="0.15">
      <c r="A48" s="57" t="s">
        <v>76</v>
      </c>
      <c r="B48" s="179">
        <f t="shared" ref="B48:W48" si="2">SUM(B4:B47)</f>
        <v>0</v>
      </c>
      <c r="C48" s="179">
        <f t="shared" si="2"/>
        <v>0</v>
      </c>
      <c r="D48" s="179">
        <f t="shared" si="2"/>
        <v>3</v>
      </c>
      <c r="E48" s="179">
        <f t="shared" si="2"/>
        <v>3</v>
      </c>
      <c r="F48" s="179">
        <f t="shared" si="2"/>
        <v>7</v>
      </c>
      <c r="G48" s="179">
        <f t="shared" si="2"/>
        <v>15</v>
      </c>
      <c r="H48" s="179">
        <f t="shared" si="2"/>
        <v>9</v>
      </c>
      <c r="I48" s="179">
        <f t="shared" si="2"/>
        <v>21</v>
      </c>
      <c r="J48" s="179">
        <f t="shared" si="2"/>
        <v>3</v>
      </c>
      <c r="K48" s="179">
        <f t="shared" si="2"/>
        <v>10</v>
      </c>
      <c r="L48" s="179">
        <f t="shared" si="2"/>
        <v>12</v>
      </c>
      <c r="M48" s="179">
        <f t="shared" si="2"/>
        <v>33</v>
      </c>
      <c r="N48" s="179">
        <f t="shared" si="2"/>
        <v>0</v>
      </c>
      <c r="O48" s="179">
        <f t="shared" si="2"/>
        <v>0</v>
      </c>
      <c r="P48" s="179">
        <f t="shared" si="2"/>
        <v>35</v>
      </c>
      <c r="Q48" s="179">
        <f t="shared" si="2"/>
        <v>43</v>
      </c>
      <c r="R48" s="179">
        <f t="shared" si="2"/>
        <v>35</v>
      </c>
      <c r="S48" s="179">
        <f t="shared" si="2"/>
        <v>43</v>
      </c>
      <c r="T48" s="179">
        <f t="shared" si="2"/>
        <v>122</v>
      </c>
      <c r="U48" s="179">
        <f t="shared" si="2"/>
        <v>128</v>
      </c>
      <c r="V48" s="179">
        <f t="shared" si="2"/>
        <v>226</v>
      </c>
      <c r="W48" s="179">
        <f t="shared" si="2"/>
        <v>296</v>
      </c>
      <c r="X48" s="179">
        <f>V48+W48</f>
        <v>522</v>
      </c>
    </row>
    <row r="49" spans="1:27" s="46" customFormat="1" ht="9.9499999999999993" customHeight="1" x14ac:dyDescent="0.15">
      <c r="A49" s="451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  <c r="U49" s="62"/>
      <c r="V49" s="59">
        <f>'Quadro 1'!X48</f>
        <v>226</v>
      </c>
      <c r="W49" s="59">
        <f>'Quadro 1'!Y48</f>
        <v>296</v>
      </c>
      <c r="X49" s="59">
        <f>'Quadro 1'!Z48</f>
        <v>522</v>
      </c>
    </row>
    <row r="50" spans="1:27" s="61" customFormat="1" ht="24.95" customHeight="1" x14ac:dyDescent="0.15">
      <c r="A50" s="458" t="s">
        <v>106</v>
      </c>
      <c r="B50" s="458" t="s">
        <v>107</v>
      </c>
      <c r="C50" s="458"/>
      <c r="D50" s="458" t="s">
        <v>108</v>
      </c>
      <c r="E50" s="458"/>
      <c r="F50" s="458" t="s">
        <v>109</v>
      </c>
      <c r="G50" s="458"/>
      <c r="H50" s="458" t="s">
        <v>110</v>
      </c>
      <c r="I50" s="458"/>
      <c r="J50" s="458" t="s">
        <v>111</v>
      </c>
      <c r="K50" s="458"/>
      <c r="L50" s="458" t="s">
        <v>112</v>
      </c>
      <c r="M50" s="458"/>
      <c r="N50" s="458" t="s">
        <v>113</v>
      </c>
      <c r="O50" s="458"/>
      <c r="P50" s="458" t="s">
        <v>114</v>
      </c>
      <c r="Q50" s="458"/>
      <c r="R50" s="458" t="s">
        <v>115</v>
      </c>
      <c r="S50" s="458"/>
      <c r="T50" s="458" t="s">
        <v>116</v>
      </c>
      <c r="U50" s="458"/>
      <c r="V50" s="458" t="s">
        <v>40</v>
      </c>
      <c r="W50" s="458"/>
      <c r="X50" s="458" t="s">
        <v>76</v>
      </c>
    </row>
    <row r="51" spans="1:27" s="61" customFormat="1" ht="15" customHeight="1" x14ac:dyDescent="0.15">
      <c r="A51" s="458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458"/>
    </row>
    <row r="52" spans="1:27" s="46" customFormat="1" ht="24.95" customHeight="1" x14ac:dyDescent="0.15">
      <c r="A52" s="171" t="s">
        <v>78</v>
      </c>
      <c r="B52" s="253"/>
      <c r="C52" s="298"/>
      <c r="D52" s="253"/>
      <c r="E52" s="298"/>
      <c r="F52" s="253"/>
      <c r="G52" s="298"/>
      <c r="H52" s="253"/>
      <c r="I52" s="298"/>
      <c r="J52" s="253"/>
      <c r="K52" s="298"/>
      <c r="L52" s="253"/>
      <c r="M52" s="298"/>
      <c r="N52" s="253"/>
      <c r="O52" s="298"/>
      <c r="P52" s="253">
        <v>3</v>
      </c>
      <c r="Q52" s="298">
        <v>5</v>
      </c>
      <c r="R52" s="253">
        <v>0</v>
      </c>
      <c r="S52" s="298">
        <v>2</v>
      </c>
      <c r="T52" s="253">
        <v>0</v>
      </c>
      <c r="U52" s="298">
        <v>2</v>
      </c>
      <c r="V52" s="176">
        <f>B52+D52+F52+H52+J52+L52+N52+P52+R52+T52</f>
        <v>3</v>
      </c>
      <c r="W52" s="176">
        <f>C52+E52+G52+I52+K52+M52+O52+Q52+S52+U52</f>
        <v>9</v>
      </c>
      <c r="X52" s="176">
        <f>V52+W52</f>
        <v>12</v>
      </c>
      <c r="Y52" s="60">
        <f>'Quadro 1'!B51</f>
        <v>3</v>
      </c>
      <c r="Z52" s="60">
        <f>'Quadro 1'!C51</f>
        <v>9</v>
      </c>
      <c r="AA52" s="60">
        <f>'Quadro 1'!D51</f>
        <v>12</v>
      </c>
    </row>
    <row r="53" spans="1:27" s="46" customFormat="1" ht="24.95" customHeight="1" x14ac:dyDescent="0.15">
      <c r="A53" s="172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177">
        <f>B53+D53+F53+H53+J53+L53+N53+P53+R53+T53</f>
        <v>0</v>
      </c>
      <c r="W53" s="177">
        <f>C53+E53+G53+I53+K53+M53+O53+Q53+S53+U53</f>
        <v>0</v>
      </c>
      <c r="X53" s="177">
        <f>V53+W53</f>
        <v>0</v>
      </c>
      <c r="Y53" s="60">
        <f>'Quadro 1'!B52</f>
        <v>0</v>
      </c>
      <c r="Z53" s="60">
        <f>'Quadro 1'!C52</f>
        <v>0</v>
      </c>
      <c r="AA53" s="60">
        <f>'Quadro 1'!D52</f>
        <v>0</v>
      </c>
    </row>
    <row r="54" spans="1:27" s="46" customFormat="1" ht="15" customHeight="1" x14ac:dyDescent="0.15">
      <c r="A54" s="57" t="s">
        <v>76</v>
      </c>
      <c r="B54" s="179">
        <f>SUM(B52:B53)</f>
        <v>0</v>
      </c>
      <c r="C54" s="179">
        <f t="shared" ref="C54:U54" si="3">SUM(C52:C53)</f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3</v>
      </c>
      <c r="Q54" s="179">
        <f t="shared" si="3"/>
        <v>5</v>
      </c>
      <c r="R54" s="179">
        <f t="shared" si="3"/>
        <v>0</v>
      </c>
      <c r="S54" s="179">
        <f t="shared" si="3"/>
        <v>2</v>
      </c>
      <c r="T54" s="179">
        <f t="shared" si="3"/>
        <v>0</v>
      </c>
      <c r="U54" s="179">
        <f t="shared" si="3"/>
        <v>2</v>
      </c>
      <c r="V54" s="179">
        <f>SUM(V52:V53)</f>
        <v>3</v>
      </c>
      <c r="W54" s="179">
        <f>SUM(W52:W53)</f>
        <v>9</v>
      </c>
      <c r="X54" s="179">
        <f>V54+W54</f>
        <v>12</v>
      </c>
    </row>
    <row r="55" spans="1:27" s="46" customFormat="1" ht="9.9499999999999993" customHeight="1" x14ac:dyDescent="0.15">
      <c r="V55" s="60">
        <f>'Quadro 1'!B53</f>
        <v>3</v>
      </c>
      <c r="W55" s="60">
        <f>'Quadro 1'!C53</f>
        <v>9</v>
      </c>
      <c r="X55" s="60">
        <f>'Quadro 1'!D53</f>
        <v>12</v>
      </c>
    </row>
    <row r="56" spans="1:27" s="51" customFormat="1" ht="13.35" customHeight="1" x14ac:dyDescent="0.3">
      <c r="A56" s="50" t="s">
        <v>80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</row>
    <row r="57" spans="1:27" s="51" customFormat="1" ht="13.35" customHeight="1" x14ac:dyDescent="0.3">
      <c r="A57" s="313" t="s">
        <v>419</v>
      </c>
    </row>
    <row r="58" spans="1:27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7" s="51" customFormat="1" ht="13.35" customHeight="1" x14ac:dyDescent="0.3">
      <c r="A59" s="52" t="s">
        <v>81</v>
      </c>
    </row>
    <row r="60" spans="1:27" s="51" customFormat="1" ht="26.45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27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7" ht="12" customHeight="1" x14ac:dyDescent="0.3"/>
  </sheetData>
  <sheetProtection algorithmName="SHA-512" hashValue="sMlU+0WGxfUerdkLEQeB1lt8BBIh6XQ6J4iRZM2zBOaM97iSJ3/kFzKPD38Z1SeLUMzDXz/QjSNGr48Zp8iwwQ==" saltValue="tHCJBQB/hSL2X0/zQFLArw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42" activePane="bottomRight" state="frozen"/>
      <selection activeCell="B1" sqref="B1"/>
      <selection pane="topRight" activeCell="B1" sqref="B1"/>
      <selection pane="bottomLeft" activeCell="B1" sqref="B1"/>
      <selection pane="bottomRight" activeCell="B52" sqref="B52:G52"/>
    </sheetView>
  </sheetViews>
  <sheetFormatPr defaultColWidth="9.140625" defaultRowHeight="15" x14ac:dyDescent="0.3"/>
  <cols>
    <col min="1" max="1" width="30.7109375" style="69" customWidth="1"/>
    <col min="2" max="10" width="8.7109375" style="69" customWidth="1"/>
    <col min="11" max="16384" width="9.140625" style="69"/>
  </cols>
  <sheetData>
    <row r="1" spans="1:10" s="63" customFormat="1" ht="39.950000000000003" customHeight="1" x14ac:dyDescent="0.2">
      <c r="A1" s="459" t="s">
        <v>437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s="64" customFormat="1" ht="15" customHeight="1" x14ac:dyDescent="0.15">
      <c r="A2" s="460" t="s">
        <v>117</v>
      </c>
      <c r="B2" s="460" t="s">
        <v>118</v>
      </c>
      <c r="C2" s="460"/>
      <c r="D2" s="460" t="s">
        <v>119</v>
      </c>
      <c r="E2" s="460"/>
      <c r="F2" s="460" t="s">
        <v>120</v>
      </c>
      <c r="G2" s="460"/>
      <c r="H2" s="460" t="s">
        <v>40</v>
      </c>
      <c r="I2" s="460"/>
      <c r="J2" s="460" t="s">
        <v>76</v>
      </c>
    </row>
    <row r="3" spans="1:10" s="64" customFormat="1" ht="15" customHeight="1" x14ac:dyDescent="0.15">
      <c r="A3" s="460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460"/>
    </row>
    <row r="4" spans="1:10" s="64" customFormat="1" ht="24.95" customHeight="1" x14ac:dyDescent="0.15">
      <c r="A4" s="312" t="s">
        <v>43</v>
      </c>
      <c r="B4" s="253"/>
      <c r="C4" s="298"/>
      <c r="D4" s="253"/>
      <c r="E4" s="298"/>
      <c r="F4" s="253"/>
      <c r="G4" s="298"/>
      <c r="H4" s="224">
        <f>B4+D4+F4</f>
        <v>0</v>
      </c>
      <c r="I4" s="224">
        <f>C4+E4+G4</f>
        <v>0</v>
      </c>
      <c r="J4" s="224">
        <f>H4+I4</f>
        <v>0</v>
      </c>
    </row>
    <row r="5" spans="1:10" s="64" customFormat="1" ht="24.95" customHeight="1" x14ac:dyDescent="0.15">
      <c r="A5" s="312" t="s">
        <v>407</v>
      </c>
      <c r="B5" s="255"/>
      <c r="C5" s="299"/>
      <c r="D5" s="255"/>
      <c r="E5" s="299"/>
      <c r="F5" s="255"/>
      <c r="G5" s="299"/>
      <c r="H5" s="225">
        <f t="shared" ref="H5:I47" si="0">B5+D5+F5</f>
        <v>0</v>
      </c>
      <c r="I5" s="225">
        <f t="shared" si="0"/>
        <v>0</v>
      </c>
      <c r="J5" s="225">
        <f t="shared" ref="J5:J47" si="1">H5+I5</f>
        <v>0</v>
      </c>
    </row>
    <row r="6" spans="1:10" s="64" customFormat="1" ht="24.95" customHeight="1" x14ac:dyDescent="0.15">
      <c r="A6" s="312" t="s">
        <v>408</v>
      </c>
      <c r="B6" s="255"/>
      <c r="C6" s="299"/>
      <c r="D6" s="255"/>
      <c r="E6" s="299"/>
      <c r="F6" s="255"/>
      <c r="G6" s="299"/>
      <c r="H6" s="225">
        <f t="shared" si="0"/>
        <v>0</v>
      </c>
      <c r="I6" s="225">
        <f t="shared" si="0"/>
        <v>0</v>
      </c>
      <c r="J6" s="225">
        <f t="shared" si="1"/>
        <v>0</v>
      </c>
    </row>
    <row r="7" spans="1:10" s="64" customFormat="1" ht="24.95" customHeight="1" x14ac:dyDescent="0.15">
      <c r="A7" s="312" t="s">
        <v>409</v>
      </c>
      <c r="B7" s="255"/>
      <c r="C7" s="299"/>
      <c r="D7" s="255"/>
      <c r="E7" s="299"/>
      <c r="F7" s="255"/>
      <c r="G7" s="299"/>
      <c r="H7" s="225">
        <f t="shared" si="0"/>
        <v>0</v>
      </c>
      <c r="I7" s="225">
        <f t="shared" si="0"/>
        <v>0</v>
      </c>
      <c r="J7" s="225">
        <f t="shared" si="1"/>
        <v>0</v>
      </c>
    </row>
    <row r="8" spans="1:10" s="64" customFormat="1" ht="24.95" customHeight="1" x14ac:dyDescent="0.15">
      <c r="A8" s="312" t="s">
        <v>410</v>
      </c>
      <c r="B8" s="255"/>
      <c r="C8" s="299"/>
      <c r="D8" s="255"/>
      <c r="E8" s="299"/>
      <c r="F8" s="255"/>
      <c r="G8" s="299"/>
      <c r="H8" s="225">
        <f t="shared" si="0"/>
        <v>0</v>
      </c>
      <c r="I8" s="225">
        <f t="shared" si="0"/>
        <v>0</v>
      </c>
      <c r="J8" s="225">
        <f t="shared" si="1"/>
        <v>0</v>
      </c>
    </row>
    <row r="9" spans="1:10" s="64" customFormat="1" ht="24.95" customHeight="1" x14ac:dyDescent="0.15">
      <c r="A9" s="312" t="s">
        <v>411</v>
      </c>
      <c r="B9" s="255"/>
      <c r="C9" s="299"/>
      <c r="D9" s="255"/>
      <c r="E9" s="299"/>
      <c r="F9" s="255"/>
      <c r="G9" s="299"/>
      <c r="H9" s="225">
        <f t="shared" si="0"/>
        <v>0</v>
      </c>
      <c r="I9" s="225">
        <f t="shared" si="0"/>
        <v>0</v>
      </c>
      <c r="J9" s="225">
        <f t="shared" si="1"/>
        <v>0</v>
      </c>
    </row>
    <row r="10" spans="1:10" s="64" customFormat="1" ht="24.95" customHeight="1" x14ac:dyDescent="0.15">
      <c r="A10" s="312" t="s">
        <v>44</v>
      </c>
      <c r="B10" s="255"/>
      <c r="C10" s="299">
        <v>1</v>
      </c>
      <c r="D10" s="255"/>
      <c r="E10" s="299"/>
      <c r="F10" s="255">
        <v>1</v>
      </c>
      <c r="G10" s="299">
        <v>3</v>
      </c>
      <c r="H10" s="225">
        <f t="shared" si="0"/>
        <v>1</v>
      </c>
      <c r="I10" s="225">
        <f t="shared" si="0"/>
        <v>4</v>
      </c>
      <c r="J10" s="225">
        <f t="shared" si="1"/>
        <v>5</v>
      </c>
    </row>
    <row r="11" spans="1:10" s="64" customFormat="1" ht="24.95" customHeight="1" x14ac:dyDescent="0.15">
      <c r="A11" s="312" t="s">
        <v>45</v>
      </c>
      <c r="B11" s="255"/>
      <c r="C11" s="299"/>
      <c r="D11" s="255"/>
      <c r="E11" s="299"/>
      <c r="F11" s="255"/>
      <c r="G11" s="299"/>
      <c r="H11" s="225">
        <f t="shared" si="0"/>
        <v>0</v>
      </c>
      <c r="I11" s="225">
        <f t="shared" si="0"/>
        <v>0</v>
      </c>
      <c r="J11" s="225">
        <f t="shared" si="1"/>
        <v>0</v>
      </c>
    </row>
    <row r="12" spans="1:10" s="64" customFormat="1" ht="24.95" customHeight="1" x14ac:dyDescent="0.15">
      <c r="A12" s="312" t="s">
        <v>46</v>
      </c>
      <c r="B12" s="255"/>
      <c r="C12" s="299"/>
      <c r="D12" s="255"/>
      <c r="E12" s="299"/>
      <c r="F12" s="255"/>
      <c r="G12" s="299"/>
      <c r="H12" s="225">
        <f t="shared" si="0"/>
        <v>0</v>
      </c>
      <c r="I12" s="225">
        <f t="shared" si="0"/>
        <v>0</v>
      </c>
      <c r="J12" s="225">
        <f t="shared" si="1"/>
        <v>0</v>
      </c>
    </row>
    <row r="13" spans="1:10" s="64" customFormat="1" ht="24.95" customHeight="1" x14ac:dyDescent="0.15">
      <c r="A13" s="312" t="s">
        <v>47</v>
      </c>
      <c r="B13" s="255"/>
      <c r="C13" s="299"/>
      <c r="D13" s="255"/>
      <c r="E13" s="299"/>
      <c r="F13" s="255"/>
      <c r="G13" s="299"/>
      <c r="H13" s="225">
        <f t="shared" si="0"/>
        <v>0</v>
      </c>
      <c r="I13" s="225">
        <f t="shared" si="0"/>
        <v>0</v>
      </c>
      <c r="J13" s="225">
        <f t="shared" si="1"/>
        <v>0</v>
      </c>
    </row>
    <row r="14" spans="1:10" s="64" customFormat="1" ht="24.95" customHeight="1" x14ac:dyDescent="0.15">
      <c r="A14" s="312" t="s">
        <v>48</v>
      </c>
      <c r="B14" s="255"/>
      <c r="C14" s="299"/>
      <c r="D14" s="255"/>
      <c r="E14" s="299"/>
      <c r="F14" s="255"/>
      <c r="G14" s="299"/>
      <c r="H14" s="225">
        <f t="shared" si="0"/>
        <v>0</v>
      </c>
      <c r="I14" s="225">
        <f t="shared" si="0"/>
        <v>0</v>
      </c>
      <c r="J14" s="225">
        <f t="shared" si="1"/>
        <v>0</v>
      </c>
    </row>
    <row r="15" spans="1:10" s="64" customFormat="1" ht="24.95" customHeight="1" x14ac:dyDescent="0.15">
      <c r="A15" s="312" t="s">
        <v>49</v>
      </c>
      <c r="B15" s="255"/>
      <c r="C15" s="299"/>
      <c r="D15" s="255"/>
      <c r="E15" s="299"/>
      <c r="F15" s="255"/>
      <c r="G15" s="299"/>
      <c r="H15" s="225">
        <f t="shared" si="0"/>
        <v>0</v>
      </c>
      <c r="I15" s="225">
        <f t="shared" si="0"/>
        <v>0</v>
      </c>
      <c r="J15" s="225">
        <f t="shared" si="1"/>
        <v>0</v>
      </c>
    </row>
    <row r="16" spans="1:10" s="64" customFormat="1" ht="24.95" customHeight="1" x14ac:dyDescent="0.15">
      <c r="A16" s="312" t="s">
        <v>50</v>
      </c>
      <c r="B16" s="255"/>
      <c r="C16" s="299"/>
      <c r="D16" s="255"/>
      <c r="E16" s="299"/>
      <c r="F16" s="255"/>
      <c r="G16" s="299"/>
      <c r="H16" s="225">
        <f t="shared" si="0"/>
        <v>0</v>
      </c>
      <c r="I16" s="225">
        <f t="shared" si="0"/>
        <v>0</v>
      </c>
      <c r="J16" s="225">
        <f t="shared" si="1"/>
        <v>0</v>
      </c>
    </row>
    <row r="17" spans="1:10" s="64" customFormat="1" ht="24.95" customHeight="1" x14ac:dyDescent="0.15">
      <c r="A17" s="312" t="s">
        <v>469</v>
      </c>
      <c r="B17" s="255"/>
      <c r="C17" s="299"/>
      <c r="D17" s="255"/>
      <c r="E17" s="299"/>
      <c r="F17" s="255"/>
      <c r="G17" s="299"/>
      <c r="H17" s="225">
        <f t="shared" si="0"/>
        <v>0</v>
      </c>
      <c r="I17" s="225">
        <f t="shared" si="0"/>
        <v>0</v>
      </c>
      <c r="J17" s="225">
        <f t="shared" si="1"/>
        <v>0</v>
      </c>
    </row>
    <row r="18" spans="1:10" s="64" customFormat="1" ht="24.95" customHeight="1" x14ac:dyDescent="0.15">
      <c r="A18" s="312" t="s">
        <v>53</v>
      </c>
      <c r="B18" s="255"/>
      <c r="C18" s="299"/>
      <c r="D18" s="255"/>
      <c r="E18" s="299"/>
      <c r="F18" s="255"/>
      <c r="G18" s="299"/>
      <c r="H18" s="225">
        <f t="shared" si="0"/>
        <v>0</v>
      </c>
      <c r="I18" s="225">
        <f t="shared" si="0"/>
        <v>0</v>
      </c>
      <c r="J18" s="225">
        <f t="shared" si="1"/>
        <v>0</v>
      </c>
    </row>
    <row r="19" spans="1:10" s="64" customFormat="1" ht="24.95" customHeight="1" x14ac:dyDescent="0.15">
      <c r="A19" s="312" t="s">
        <v>54</v>
      </c>
      <c r="B19" s="255"/>
      <c r="C19" s="299"/>
      <c r="D19" s="255"/>
      <c r="E19" s="299"/>
      <c r="F19" s="255"/>
      <c r="G19" s="299"/>
      <c r="H19" s="225">
        <f t="shared" si="0"/>
        <v>0</v>
      </c>
      <c r="I19" s="225">
        <f t="shared" si="0"/>
        <v>0</v>
      </c>
      <c r="J19" s="225">
        <f t="shared" si="1"/>
        <v>0</v>
      </c>
    </row>
    <row r="20" spans="1:10" s="64" customFormat="1" ht="24.95" customHeight="1" x14ac:dyDescent="0.15">
      <c r="A20" s="312" t="s">
        <v>55</v>
      </c>
      <c r="B20" s="255">
        <v>1</v>
      </c>
      <c r="C20" s="299">
        <v>4</v>
      </c>
      <c r="D20" s="255"/>
      <c r="E20" s="299"/>
      <c r="F20" s="255">
        <v>1</v>
      </c>
      <c r="G20" s="299">
        <v>5</v>
      </c>
      <c r="H20" s="225">
        <f t="shared" si="0"/>
        <v>2</v>
      </c>
      <c r="I20" s="225">
        <f t="shared" si="0"/>
        <v>9</v>
      </c>
      <c r="J20" s="225">
        <f t="shared" si="1"/>
        <v>11</v>
      </c>
    </row>
    <row r="21" spans="1:10" s="64" customFormat="1" ht="24.95" customHeight="1" x14ac:dyDescent="0.15">
      <c r="A21" s="312" t="s">
        <v>56</v>
      </c>
      <c r="B21" s="255"/>
      <c r="C21" s="299"/>
      <c r="D21" s="255"/>
      <c r="E21" s="299"/>
      <c r="F21" s="255"/>
      <c r="G21" s="299"/>
      <c r="H21" s="225">
        <f t="shared" si="0"/>
        <v>0</v>
      </c>
      <c r="I21" s="225">
        <f t="shared" si="0"/>
        <v>0</v>
      </c>
      <c r="J21" s="225">
        <f t="shared" si="1"/>
        <v>0</v>
      </c>
    </row>
    <row r="22" spans="1:10" s="64" customFormat="1" ht="24.95" customHeight="1" x14ac:dyDescent="0.15">
      <c r="A22" s="312" t="s">
        <v>57</v>
      </c>
      <c r="B22" s="255"/>
      <c r="C22" s="299"/>
      <c r="D22" s="255"/>
      <c r="E22" s="299"/>
      <c r="F22" s="255"/>
      <c r="G22" s="299"/>
      <c r="H22" s="225">
        <f t="shared" si="0"/>
        <v>0</v>
      </c>
      <c r="I22" s="225">
        <f t="shared" si="0"/>
        <v>0</v>
      </c>
      <c r="J22" s="225">
        <f t="shared" si="1"/>
        <v>0</v>
      </c>
    </row>
    <row r="23" spans="1:10" s="64" customFormat="1" ht="24.95" customHeight="1" x14ac:dyDescent="0.15">
      <c r="A23" s="312" t="s">
        <v>58</v>
      </c>
      <c r="B23" s="255"/>
      <c r="C23" s="299"/>
      <c r="D23" s="255"/>
      <c r="E23" s="299"/>
      <c r="F23" s="255"/>
      <c r="G23" s="299"/>
      <c r="H23" s="225">
        <f t="shared" si="0"/>
        <v>0</v>
      </c>
      <c r="I23" s="225">
        <f t="shared" si="0"/>
        <v>0</v>
      </c>
      <c r="J23" s="225">
        <f t="shared" si="1"/>
        <v>0</v>
      </c>
    </row>
    <row r="24" spans="1:10" s="64" customFormat="1" ht="24.95" customHeight="1" x14ac:dyDescent="0.15">
      <c r="A24" s="312" t="s">
        <v>59</v>
      </c>
      <c r="B24" s="255"/>
      <c r="C24" s="299"/>
      <c r="D24" s="255"/>
      <c r="E24" s="299"/>
      <c r="F24" s="255"/>
      <c r="G24" s="299"/>
      <c r="H24" s="225">
        <f t="shared" si="0"/>
        <v>0</v>
      </c>
      <c r="I24" s="225">
        <f t="shared" si="0"/>
        <v>0</v>
      </c>
      <c r="J24" s="225">
        <f t="shared" si="1"/>
        <v>0</v>
      </c>
    </row>
    <row r="25" spans="1:10" s="64" customFormat="1" ht="24.95" customHeight="1" x14ac:dyDescent="0.15">
      <c r="A25" s="312" t="s">
        <v>60</v>
      </c>
      <c r="B25" s="255"/>
      <c r="C25" s="299"/>
      <c r="D25" s="255"/>
      <c r="E25" s="299"/>
      <c r="F25" s="255"/>
      <c r="G25" s="299"/>
      <c r="H25" s="225">
        <f t="shared" si="0"/>
        <v>0</v>
      </c>
      <c r="I25" s="225">
        <f t="shared" si="0"/>
        <v>0</v>
      </c>
      <c r="J25" s="225">
        <f t="shared" si="1"/>
        <v>0</v>
      </c>
    </row>
    <row r="26" spans="1:10" s="64" customFormat="1" ht="24.95" customHeight="1" x14ac:dyDescent="0.15">
      <c r="A26" s="312" t="s">
        <v>61</v>
      </c>
      <c r="B26" s="255"/>
      <c r="C26" s="299"/>
      <c r="D26" s="255"/>
      <c r="E26" s="299"/>
      <c r="F26" s="255"/>
      <c r="G26" s="299"/>
      <c r="H26" s="225">
        <f t="shared" si="0"/>
        <v>0</v>
      </c>
      <c r="I26" s="225">
        <f t="shared" si="0"/>
        <v>0</v>
      </c>
      <c r="J26" s="225">
        <f t="shared" si="1"/>
        <v>0</v>
      </c>
    </row>
    <row r="27" spans="1:10" s="64" customFormat="1" ht="24.95" customHeight="1" x14ac:dyDescent="0.15">
      <c r="A27" s="312" t="s">
        <v>62</v>
      </c>
      <c r="B27" s="255"/>
      <c r="C27" s="299"/>
      <c r="D27" s="255"/>
      <c r="E27" s="299"/>
      <c r="F27" s="255"/>
      <c r="G27" s="299"/>
      <c r="H27" s="225">
        <f t="shared" si="0"/>
        <v>0</v>
      </c>
      <c r="I27" s="225">
        <f t="shared" si="0"/>
        <v>0</v>
      </c>
      <c r="J27" s="225">
        <f t="shared" si="1"/>
        <v>0</v>
      </c>
    </row>
    <row r="28" spans="1:10" s="64" customFormat="1" ht="24.95" customHeight="1" x14ac:dyDescent="0.15">
      <c r="A28" s="312" t="s">
        <v>63</v>
      </c>
      <c r="B28" s="255"/>
      <c r="C28" s="299"/>
      <c r="D28" s="255"/>
      <c r="E28" s="299"/>
      <c r="F28" s="255"/>
      <c r="G28" s="299"/>
      <c r="H28" s="225">
        <f t="shared" si="0"/>
        <v>0</v>
      </c>
      <c r="I28" s="225">
        <f t="shared" si="0"/>
        <v>0</v>
      </c>
      <c r="J28" s="225">
        <f t="shared" si="1"/>
        <v>0</v>
      </c>
    </row>
    <row r="29" spans="1:10" s="64" customFormat="1" ht="24.95" customHeight="1" x14ac:dyDescent="0.15">
      <c r="A29" s="312" t="s">
        <v>64</v>
      </c>
      <c r="B29" s="255"/>
      <c r="C29" s="299"/>
      <c r="D29" s="255"/>
      <c r="E29" s="299"/>
      <c r="F29" s="255"/>
      <c r="G29" s="299"/>
      <c r="H29" s="225">
        <f t="shared" si="0"/>
        <v>0</v>
      </c>
      <c r="I29" s="225">
        <f t="shared" si="0"/>
        <v>0</v>
      </c>
      <c r="J29" s="225">
        <f t="shared" si="1"/>
        <v>0</v>
      </c>
    </row>
    <row r="30" spans="1:10" s="64" customFormat="1" ht="24.95" customHeight="1" x14ac:dyDescent="0.15">
      <c r="A30" s="312" t="s">
        <v>65</v>
      </c>
      <c r="B30" s="255"/>
      <c r="C30" s="299"/>
      <c r="D30" s="255"/>
      <c r="E30" s="299"/>
      <c r="F30" s="255"/>
      <c r="G30" s="299"/>
      <c r="H30" s="225">
        <f t="shared" si="0"/>
        <v>0</v>
      </c>
      <c r="I30" s="225">
        <f t="shared" si="0"/>
        <v>0</v>
      </c>
      <c r="J30" s="225">
        <f t="shared" si="1"/>
        <v>0</v>
      </c>
    </row>
    <row r="31" spans="1:10" s="64" customFormat="1" ht="24.95" customHeight="1" x14ac:dyDescent="0.15">
      <c r="A31" s="312" t="s">
        <v>66</v>
      </c>
      <c r="B31" s="255"/>
      <c r="C31" s="299"/>
      <c r="D31" s="255"/>
      <c r="E31" s="299"/>
      <c r="F31" s="255"/>
      <c r="G31" s="299"/>
      <c r="H31" s="225">
        <f t="shared" si="0"/>
        <v>0</v>
      </c>
      <c r="I31" s="225">
        <f t="shared" si="0"/>
        <v>0</v>
      </c>
      <c r="J31" s="225">
        <f t="shared" si="1"/>
        <v>0</v>
      </c>
    </row>
    <row r="32" spans="1:10" s="64" customFormat="1" ht="24.95" customHeight="1" x14ac:dyDescent="0.15">
      <c r="A32" s="312" t="s">
        <v>67</v>
      </c>
      <c r="B32" s="255"/>
      <c r="C32" s="299"/>
      <c r="D32" s="255"/>
      <c r="E32" s="299"/>
      <c r="F32" s="255"/>
      <c r="G32" s="299"/>
      <c r="H32" s="225">
        <f t="shared" si="0"/>
        <v>0</v>
      </c>
      <c r="I32" s="225">
        <f t="shared" si="0"/>
        <v>0</v>
      </c>
      <c r="J32" s="225">
        <f t="shared" si="1"/>
        <v>0</v>
      </c>
    </row>
    <row r="33" spans="1:10" s="64" customFormat="1" ht="24.95" customHeight="1" x14ac:dyDescent="0.15">
      <c r="A33" s="312" t="s">
        <v>412</v>
      </c>
      <c r="B33" s="255"/>
      <c r="C33" s="299"/>
      <c r="D33" s="255"/>
      <c r="E33" s="299"/>
      <c r="F33" s="255"/>
      <c r="G33" s="299"/>
      <c r="H33" s="225">
        <f t="shared" si="0"/>
        <v>0</v>
      </c>
      <c r="I33" s="225">
        <f t="shared" si="0"/>
        <v>0</v>
      </c>
      <c r="J33" s="225">
        <f t="shared" si="1"/>
        <v>0</v>
      </c>
    </row>
    <row r="34" spans="1:10" s="64" customFormat="1" ht="24.95" customHeight="1" x14ac:dyDescent="0.15">
      <c r="A34" s="312" t="s">
        <v>413</v>
      </c>
      <c r="B34" s="255"/>
      <c r="C34" s="299"/>
      <c r="D34" s="255"/>
      <c r="E34" s="299"/>
      <c r="F34" s="255"/>
      <c r="G34" s="299"/>
      <c r="H34" s="225">
        <f t="shared" si="0"/>
        <v>0</v>
      </c>
      <c r="I34" s="225">
        <f t="shared" si="0"/>
        <v>0</v>
      </c>
      <c r="J34" s="225">
        <f t="shared" si="1"/>
        <v>0</v>
      </c>
    </row>
    <row r="35" spans="1:10" s="64" customFormat="1" ht="24.95" customHeight="1" x14ac:dyDescent="0.15">
      <c r="A35" s="312" t="s">
        <v>414</v>
      </c>
      <c r="B35" s="255"/>
      <c r="C35" s="299"/>
      <c r="D35" s="255"/>
      <c r="E35" s="299"/>
      <c r="F35" s="255"/>
      <c r="G35" s="299"/>
      <c r="H35" s="225">
        <f t="shared" si="0"/>
        <v>0</v>
      </c>
      <c r="I35" s="225">
        <f t="shared" si="0"/>
        <v>0</v>
      </c>
      <c r="J35" s="225">
        <f t="shared" si="1"/>
        <v>0</v>
      </c>
    </row>
    <row r="36" spans="1:10" s="64" customFormat="1" ht="24.95" customHeight="1" x14ac:dyDescent="0.15">
      <c r="A36" s="312" t="s">
        <v>68</v>
      </c>
      <c r="B36" s="255"/>
      <c r="C36" s="299"/>
      <c r="D36" s="255"/>
      <c r="E36" s="299"/>
      <c r="F36" s="255"/>
      <c r="G36" s="299"/>
      <c r="H36" s="225">
        <f t="shared" si="0"/>
        <v>0</v>
      </c>
      <c r="I36" s="225">
        <f t="shared" si="0"/>
        <v>0</v>
      </c>
      <c r="J36" s="225">
        <f t="shared" si="1"/>
        <v>0</v>
      </c>
    </row>
    <row r="37" spans="1:10" s="64" customFormat="1" ht="24.95" customHeight="1" x14ac:dyDescent="0.15">
      <c r="A37" s="312" t="s">
        <v>415</v>
      </c>
      <c r="B37" s="255"/>
      <c r="C37" s="299"/>
      <c r="D37" s="255"/>
      <c r="E37" s="299"/>
      <c r="F37" s="255"/>
      <c r="G37" s="299"/>
      <c r="H37" s="225">
        <f t="shared" si="0"/>
        <v>0</v>
      </c>
      <c r="I37" s="225">
        <f t="shared" si="0"/>
        <v>0</v>
      </c>
      <c r="J37" s="225">
        <f t="shared" si="1"/>
        <v>0</v>
      </c>
    </row>
    <row r="38" spans="1:10" s="64" customFormat="1" ht="24.95" customHeight="1" x14ac:dyDescent="0.15">
      <c r="A38" s="312" t="s">
        <v>416</v>
      </c>
      <c r="B38" s="255"/>
      <c r="C38" s="299"/>
      <c r="D38" s="255"/>
      <c r="E38" s="299"/>
      <c r="F38" s="255"/>
      <c r="G38" s="299"/>
      <c r="H38" s="225">
        <f t="shared" si="0"/>
        <v>0</v>
      </c>
      <c r="I38" s="225">
        <f t="shared" si="0"/>
        <v>0</v>
      </c>
      <c r="J38" s="225">
        <f t="shared" si="1"/>
        <v>0</v>
      </c>
    </row>
    <row r="39" spans="1:10" s="64" customFormat="1" ht="24.95" customHeight="1" x14ac:dyDescent="0.15">
      <c r="A39" s="312" t="s">
        <v>417</v>
      </c>
      <c r="B39" s="255"/>
      <c r="C39" s="299"/>
      <c r="D39" s="255"/>
      <c r="E39" s="299"/>
      <c r="F39" s="255"/>
      <c r="G39" s="299"/>
      <c r="H39" s="225">
        <f t="shared" si="0"/>
        <v>0</v>
      </c>
      <c r="I39" s="225">
        <f t="shared" si="0"/>
        <v>0</v>
      </c>
      <c r="J39" s="225">
        <f t="shared" si="1"/>
        <v>0</v>
      </c>
    </row>
    <row r="40" spans="1:10" s="64" customFormat="1" ht="24.95" customHeight="1" x14ac:dyDescent="0.15">
      <c r="A40" s="312" t="s">
        <v>69</v>
      </c>
      <c r="B40" s="255"/>
      <c r="C40" s="299"/>
      <c r="D40" s="255"/>
      <c r="E40" s="299"/>
      <c r="F40" s="255"/>
      <c r="G40" s="299"/>
      <c r="H40" s="225">
        <f t="shared" si="0"/>
        <v>0</v>
      </c>
      <c r="I40" s="225">
        <f t="shared" si="0"/>
        <v>0</v>
      </c>
      <c r="J40" s="225">
        <f t="shared" si="1"/>
        <v>0</v>
      </c>
    </row>
    <row r="41" spans="1:10" s="64" customFormat="1" ht="24.95" customHeight="1" x14ac:dyDescent="0.15">
      <c r="A41" s="312" t="s">
        <v>70</v>
      </c>
      <c r="B41" s="255"/>
      <c r="C41" s="299"/>
      <c r="D41" s="255"/>
      <c r="E41" s="299"/>
      <c r="F41" s="255"/>
      <c r="G41" s="299"/>
      <c r="H41" s="225">
        <f t="shared" si="0"/>
        <v>0</v>
      </c>
      <c r="I41" s="225">
        <f t="shared" si="0"/>
        <v>0</v>
      </c>
      <c r="J41" s="225">
        <f t="shared" si="1"/>
        <v>0</v>
      </c>
    </row>
    <row r="42" spans="1:10" s="64" customFormat="1" ht="24.95" customHeight="1" x14ac:dyDescent="0.15">
      <c r="A42" s="312" t="s">
        <v>71</v>
      </c>
      <c r="B42" s="255"/>
      <c r="C42" s="299"/>
      <c r="D42" s="255"/>
      <c r="E42" s="299"/>
      <c r="F42" s="255"/>
      <c r="G42" s="299"/>
      <c r="H42" s="225">
        <f t="shared" si="0"/>
        <v>0</v>
      </c>
      <c r="I42" s="225">
        <f t="shared" si="0"/>
        <v>0</v>
      </c>
      <c r="J42" s="225">
        <f t="shared" si="1"/>
        <v>0</v>
      </c>
    </row>
    <row r="43" spans="1:10" s="64" customFormat="1" ht="24.95" customHeight="1" x14ac:dyDescent="0.15">
      <c r="A43" s="312" t="s">
        <v>72</v>
      </c>
      <c r="B43" s="255"/>
      <c r="C43" s="299"/>
      <c r="D43" s="255"/>
      <c r="E43" s="299"/>
      <c r="F43" s="255"/>
      <c r="G43" s="299"/>
      <c r="H43" s="225">
        <f t="shared" si="0"/>
        <v>0</v>
      </c>
      <c r="I43" s="225">
        <f t="shared" si="0"/>
        <v>0</v>
      </c>
      <c r="J43" s="225">
        <f t="shared" si="1"/>
        <v>0</v>
      </c>
    </row>
    <row r="44" spans="1:10" s="64" customFormat="1" ht="24.95" customHeight="1" x14ac:dyDescent="0.15">
      <c r="A44" s="312" t="s">
        <v>73</v>
      </c>
      <c r="B44" s="255"/>
      <c r="C44" s="299"/>
      <c r="D44" s="255"/>
      <c r="E44" s="299"/>
      <c r="F44" s="255"/>
      <c r="G44" s="299"/>
      <c r="H44" s="225">
        <f t="shared" si="0"/>
        <v>0</v>
      </c>
      <c r="I44" s="225">
        <f t="shared" si="0"/>
        <v>0</v>
      </c>
      <c r="J44" s="225">
        <f t="shared" si="1"/>
        <v>0</v>
      </c>
    </row>
    <row r="45" spans="1:10" s="64" customFormat="1" ht="24.95" customHeight="1" x14ac:dyDescent="0.15">
      <c r="A45" s="312" t="s">
        <v>418</v>
      </c>
      <c r="B45" s="255"/>
      <c r="C45" s="299"/>
      <c r="D45" s="255"/>
      <c r="E45" s="299"/>
      <c r="F45" s="255"/>
      <c r="G45" s="299"/>
      <c r="H45" s="225">
        <f t="shared" si="0"/>
        <v>0</v>
      </c>
      <c r="I45" s="225">
        <f t="shared" si="0"/>
        <v>0</v>
      </c>
      <c r="J45" s="225">
        <f t="shared" si="1"/>
        <v>0</v>
      </c>
    </row>
    <row r="46" spans="1:10" s="64" customFormat="1" ht="24.95" customHeight="1" x14ac:dyDescent="0.15">
      <c r="A46" s="312" t="s">
        <v>74</v>
      </c>
      <c r="B46" s="255"/>
      <c r="C46" s="299"/>
      <c r="D46" s="255"/>
      <c r="E46" s="299"/>
      <c r="F46" s="255"/>
      <c r="G46" s="299"/>
      <c r="H46" s="225">
        <f t="shared" si="0"/>
        <v>0</v>
      </c>
      <c r="I46" s="225">
        <f t="shared" si="0"/>
        <v>0</v>
      </c>
      <c r="J46" s="225">
        <f t="shared" si="1"/>
        <v>0</v>
      </c>
    </row>
    <row r="47" spans="1:10" s="64" customFormat="1" ht="24.95" customHeight="1" x14ac:dyDescent="0.15">
      <c r="A47" s="312" t="s">
        <v>75</v>
      </c>
      <c r="B47" s="254"/>
      <c r="C47" s="300"/>
      <c r="D47" s="254"/>
      <c r="E47" s="300"/>
      <c r="F47" s="254"/>
      <c r="G47" s="300"/>
      <c r="H47" s="226">
        <f t="shared" si="0"/>
        <v>0</v>
      </c>
      <c r="I47" s="226">
        <f t="shared" si="0"/>
        <v>0</v>
      </c>
      <c r="J47" s="226">
        <f t="shared" si="1"/>
        <v>0</v>
      </c>
    </row>
    <row r="48" spans="1:10" s="64" customFormat="1" ht="15" customHeight="1" x14ac:dyDescent="0.15">
      <c r="A48" s="65" t="s">
        <v>76</v>
      </c>
      <c r="B48" s="227">
        <f t="shared" ref="B48:I48" si="2">SUM(B4:B47)</f>
        <v>1</v>
      </c>
      <c r="C48" s="227">
        <f t="shared" si="2"/>
        <v>5</v>
      </c>
      <c r="D48" s="227">
        <f t="shared" si="2"/>
        <v>0</v>
      </c>
      <c r="E48" s="227">
        <f t="shared" si="2"/>
        <v>0</v>
      </c>
      <c r="F48" s="227">
        <f t="shared" si="2"/>
        <v>2</v>
      </c>
      <c r="G48" s="227">
        <f t="shared" si="2"/>
        <v>8</v>
      </c>
      <c r="H48" s="227">
        <f t="shared" si="2"/>
        <v>3</v>
      </c>
      <c r="I48" s="227">
        <f t="shared" si="2"/>
        <v>13</v>
      </c>
      <c r="J48" s="227">
        <f>H48+I48</f>
        <v>16</v>
      </c>
    </row>
    <row r="49" spans="1:26" s="64" customFormat="1" ht="9.9499999999999993" customHeight="1" x14ac:dyDescent="0.15">
      <c r="A49" s="66"/>
      <c r="B49" s="66"/>
      <c r="C49" s="66"/>
      <c r="D49" s="66"/>
      <c r="E49" s="66"/>
      <c r="F49" s="66"/>
      <c r="G49" s="66"/>
      <c r="H49" s="66"/>
    </row>
    <row r="50" spans="1:26" s="64" customFormat="1" ht="15" customHeight="1" x14ac:dyDescent="0.15">
      <c r="A50" s="458" t="s">
        <v>121</v>
      </c>
      <c r="B50" s="460" t="s">
        <v>118</v>
      </c>
      <c r="C50" s="460"/>
      <c r="D50" s="460" t="s">
        <v>119</v>
      </c>
      <c r="E50" s="460"/>
      <c r="F50" s="460" t="s">
        <v>120</v>
      </c>
      <c r="G50" s="460"/>
      <c r="H50" s="460" t="s">
        <v>40</v>
      </c>
      <c r="I50" s="460"/>
      <c r="J50" s="460" t="s">
        <v>76</v>
      </c>
    </row>
    <row r="51" spans="1:26" s="64" customFormat="1" ht="15" customHeight="1" x14ac:dyDescent="0.15">
      <c r="A51" s="458"/>
      <c r="B51" s="65" t="s">
        <v>41</v>
      </c>
      <c r="C51" s="65" t="s">
        <v>42</v>
      </c>
      <c r="D51" s="65" t="s">
        <v>41</v>
      </c>
      <c r="E51" s="65" t="s">
        <v>42</v>
      </c>
      <c r="F51" s="65" t="s">
        <v>41</v>
      </c>
      <c r="G51" s="65" t="s">
        <v>42</v>
      </c>
      <c r="H51" s="65" t="s">
        <v>41</v>
      </c>
      <c r="I51" s="65" t="s">
        <v>42</v>
      </c>
      <c r="J51" s="460"/>
    </row>
    <row r="52" spans="1:26" s="64" customFormat="1" ht="24.95" customHeight="1" x14ac:dyDescent="0.15">
      <c r="A52" s="171" t="s">
        <v>78</v>
      </c>
      <c r="B52" s="247">
        <v>3</v>
      </c>
      <c r="C52" s="310">
        <v>7</v>
      </c>
      <c r="D52" s="247"/>
      <c r="E52" s="310">
        <v>2</v>
      </c>
      <c r="F52" s="247"/>
      <c r="G52" s="310"/>
      <c r="H52" s="224">
        <f>B52+D52+F52</f>
        <v>3</v>
      </c>
      <c r="I52" s="224">
        <f>C52+E52+G52</f>
        <v>9</v>
      </c>
      <c r="J52" s="224">
        <f>H52+I52</f>
        <v>12</v>
      </c>
    </row>
    <row r="53" spans="1:26" s="64" customFormat="1" ht="24.95" customHeight="1" x14ac:dyDescent="0.15">
      <c r="A53" s="172" t="s">
        <v>79</v>
      </c>
      <c r="B53" s="249"/>
      <c r="C53" s="311"/>
      <c r="D53" s="249"/>
      <c r="E53" s="311"/>
      <c r="F53" s="249"/>
      <c r="G53" s="311"/>
      <c r="H53" s="226">
        <f>B53+D53+F53</f>
        <v>0</v>
      </c>
      <c r="I53" s="226">
        <f>C53+E53+G53</f>
        <v>0</v>
      </c>
      <c r="J53" s="226">
        <f>H53+I53</f>
        <v>0</v>
      </c>
    </row>
    <row r="54" spans="1:26" s="64" customFormat="1" ht="15" customHeight="1" x14ac:dyDescent="0.15">
      <c r="A54" s="65" t="s">
        <v>76</v>
      </c>
      <c r="B54" s="227">
        <f>SUM(B52:B53)</f>
        <v>3</v>
      </c>
      <c r="C54" s="227">
        <f t="shared" ref="C54:I54" si="3">SUM(C52:C53)</f>
        <v>7</v>
      </c>
      <c r="D54" s="227">
        <f t="shared" si="3"/>
        <v>0</v>
      </c>
      <c r="E54" s="227">
        <f t="shared" si="3"/>
        <v>2</v>
      </c>
      <c r="F54" s="227">
        <f t="shared" si="3"/>
        <v>0</v>
      </c>
      <c r="G54" s="227">
        <f t="shared" si="3"/>
        <v>0</v>
      </c>
      <c r="H54" s="227">
        <f t="shared" si="3"/>
        <v>3</v>
      </c>
      <c r="I54" s="227">
        <f t="shared" si="3"/>
        <v>9</v>
      </c>
      <c r="J54" s="227">
        <f>H54+I54</f>
        <v>12</v>
      </c>
    </row>
    <row r="55" spans="1:26" s="64" customFormat="1" ht="9.9499999999999993" customHeight="1" x14ac:dyDescent="0.15">
      <c r="A55" s="66"/>
      <c r="B55" s="66"/>
      <c r="C55" s="66"/>
      <c r="D55" s="66"/>
      <c r="E55" s="66"/>
      <c r="F55" s="66"/>
      <c r="G55" s="66"/>
      <c r="H55" s="66"/>
    </row>
    <row r="56" spans="1:26" s="68" customFormat="1" ht="13.35" customHeight="1" x14ac:dyDescent="0.3">
      <c r="A56" s="316" t="s">
        <v>80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</row>
    <row r="57" spans="1:26" s="68" customFormat="1" ht="13.35" customHeight="1" x14ac:dyDescent="0.3">
      <c r="A57" s="318" t="s">
        <v>122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</row>
    <row r="58" spans="1:26" s="68" customFormat="1" ht="13.35" customHeight="1" x14ac:dyDescent="0.3">
      <c r="A58" s="317" t="s">
        <v>498</v>
      </c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</row>
    <row r="59" spans="1:26" s="68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</row>
    <row r="60" spans="1:26" s="68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26" s="68" customFormat="1" ht="26.45" customHeight="1" x14ac:dyDescent="0.3">
      <c r="A61" s="403" t="s">
        <v>420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</row>
    <row r="62" spans="1:26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2" customHeight="1" x14ac:dyDescent="0.3">
      <c r="B63" s="68"/>
      <c r="C63" s="68"/>
      <c r="D63" s="68"/>
      <c r="E63" s="68"/>
      <c r="F63" s="68"/>
      <c r="G63" s="68"/>
      <c r="H63" s="68"/>
    </row>
    <row r="64" spans="1:26" ht="12" customHeight="1" x14ac:dyDescent="0.3">
      <c r="B64" s="68"/>
      <c r="C64" s="68"/>
      <c r="D64" s="68"/>
      <c r="E64" s="68"/>
      <c r="F64" s="68"/>
      <c r="G64" s="68"/>
      <c r="H64" s="68"/>
    </row>
    <row r="69" ht="15" customHeight="1" x14ac:dyDescent="0.3"/>
  </sheetData>
  <sheetProtection algorithmName="SHA-512" hashValue="cUVJ5rBB6N2AFhodezHxpUBQMSfGIYJmak7p6bC9AMhxwHpnlYsmE8rrVRzTCM0vwHYQO2hxZZO3VHts+ztYIQ==" saltValue="/axUuYLmZDOr3TwNFXiXAw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="69" zoomScaleNormal="69" workbookViewId="0">
      <pane xSplit="1" ySplit="3" topLeftCell="B43" activePane="bottomRight" state="frozen"/>
      <selection activeCell="B1" sqref="B1"/>
      <selection pane="topRight" activeCell="B1" sqref="B1"/>
      <selection pane="bottomLeft" activeCell="B1" sqref="B1"/>
      <selection pane="bottomRight" activeCell="T52" sqref="T52"/>
    </sheetView>
  </sheetViews>
  <sheetFormatPr defaultColWidth="9.140625" defaultRowHeight="15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28" s="56" customFormat="1" ht="24.95" customHeight="1" x14ac:dyDescent="0.2">
      <c r="A1" s="461" t="s">
        <v>438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</row>
    <row r="2" spans="1:28" s="46" customFormat="1" ht="21.75" customHeight="1" x14ac:dyDescent="0.15">
      <c r="A2" s="458" t="s">
        <v>123</v>
      </c>
      <c r="B2" s="458" t="s">
        <v>124</v>
      </c>
      <c r="C2" s="458"/>
      <c r="D2" s="458" t="s">
        <v>125</v>
      </c>
      <c r="E2" s="458"/>
      <c r="F2" s="458" t="s">
        <v>126</v>
      </c>
      <c r="G2" s="458"/>
      <c r="H2" s="458" t="s">
        <v>127</v>
      </c>
      <c r="I2" s="458"/>
      <c r="J2" s="458" t="s">
        <v>128</v>
      </c>
      <c r="K2" s="458"/>
      <c r="L2" s="458" t="s">
        <v>129</v>
      </c>
      <c r="M2" s="458"/>
      <c r="N2" s="458" t="s">
        <v>130</v>
      </c>
      <c r="O2" s="458"/>
      <c r="P2" s="458" t="s">
        <v>131</v>
      </c>
      <c r="Q2" s="458"/>
      <c r="R2" s="458" t="s">
        <v>132</v>
      </c>
      <c r="S2" s="458"/>
      <c r="T2" s="458" t="s">
        <v>133</v>
      </c>
      <c r="U2" s="458"/>
      <c r="V2" s="458" t="s">
        <v>134</v>
      </c>
      <c r="W2" s="458"/>
      <c r="X2" s="458" t="s">
        <v>95</v>
      </c>
      <c r="Y2" s="458"/>
      <c r="Z2" s="458" t="s">
        <v>40</v>
      </c>
      <c r="AA2" s="458"/>
      <c r="AB2" s="458" t="s">
        <v>76</v>
      </c>
    </row>
    <row r="3" spans="1:28" s="46" customFormat="1" ht="15" customHeight="1" x14ac:dyDescent="0.15">
      <c r="A3" s="458"/>
      <c r="B3" s="57" t="s">
        <v>41</v>
      </c>
      <c r="C3" s="57" t="s">
        <v>42</v>
      </c>
      <c r="D3" s="57" t="s">
        <v>135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135</v>
      </c>
      <c r="U3" s="57" t="s">
        <v>42</v>
      </c>
      <c r="V3" s="57" t="s">
        <v>41</v>
      </c>
      <c r="W3" s="57" t="s">
        <v>136</v>
      </c>
      <c r="X3" s="57" t="s">
        <v>41</v>
      </c>
      <c r="Y3" s="57" t="s">
        <v>42</v>
      </c>
      <c r="Z3" s="57" t="s">
        <v>41</v>
      </c>
      <c r="AA3" s="57" t="s">
        <v>42</v>
      </c>
      <c r="AB3" s="458"/>
    </row>
    <row r="4" spans="1:28" s="46" customFormat="1" ht="24.95" customHeight="1" x14ac:dyDescent="0.15">
      <c r="A4" s="312" t="s">
        <v>43</v>
      </c>
      <c r="B4" s="253"/>
      <c r="C4" s="298"/>
      <c r="D4" s="253"/>
      <c r="E4" s="298"/>
      <c r="F4" s="253"/>
      <c r="G4" s="298"/>
      <c r="H4" s="253"/>
      <c r="I4" s="298"/>
      <c r="J4" s="253"/>
      <c r="K4" s="298"/>
      <c r="L4" s="253"/>
      <c r="M4" s="298"/>
      <c r="N4" s="253"/>
      <c r="O4" s="298"/>
      <c r="P4" s="253"/>
      <c r="Q4" s="298"/>
      <c r="R4" s="253"/>
      <c r="S4" s="298"/>
      <c r="T4" s="253"/>
      <c r="U4" s="298"/>
      <c r="V4" s="253"/>
      <c r="W4" s="298"/>
      <c r="X4" s="253"/>
      <c r="Y4" s="298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</row>
    <row r="5" spans="1:28" s="46" customFormat="1" ht="24.95" customHeight="1" x14ac:dyDescent="0.15">
      <c r="A5" s="312" t="s">
        <v>407</v>
      </c>
      <c r="B5" s="255"/>
      <c r="C5" s="299"/>
      <c r="D5" s="255"/>
      <c r="E5" s="299"/>
      <c r="F5" s="255"/>
      <c r="G5" s="299"/>
      <c r="H5" s="255"/>
      <c r="I5" s="299"/>
      <c r="J5" s="255"/>
      <c r="K5" s="299"/>
      <c r="L5" s="255"/>
      <c r="M5" s="299"/>
      <c r="N5" s="255"/>
      <c r="O5" s="299"/>
      <c r="P5" s="255"/>
      <c r="Q5" s="299"/>
      <c r="R5" s="255"/>
      <c r="S5" s="299"/>
      <c r="T5" s="255"/>
      <c r="U5" s="299"/>
      <c r="V5" s="255"/>
      <c r="W5" s="299"/>
      <c r="X5" s="255"/>
      <c r="Y5" s="299"/>
      <c r="Z5" s="178">
        <f t="shared" ref="Z5:AA47" si="0">B5+D5+F5+H5+J5+L5+N5+P5+R5+T5+V5+X5</f>
        <v>0</v>
      </c>
      <c r="AA5" s="178">
        <f t="shared" si="0"/>
        <v>0</v>
      </c>
      <c r="AB5" s="178">
        <f t="shared" ref="AB5:AB47" si="1">Z5+AA5</f>
        <v>0</v>
      </c>
    </row>
    <row r="6" spans="1:28" s="46" customFormat="1" ht="24.95" customHeight="1" x14ac:dyDescent="0.15">
      <c r="A6" s="312" t="s">
        <v>408</v>
      </c>
      <c r="B6" s="255"/>
      <c r="C6" s="299"/>
      <c r="D6" s="255"/>
      <c r="E6" s="299"/>
      <c r="F6" s="255"/>
      <c r="G6" s="299"/>
      <c r="H6" s="255"/>
      <c r="I6" s="299"/>
      <c r="J6" s="255"/>
      <c r="K6" s="299"/>
      <c r="L6" s="255"/>
      <c r="M6" s="299"/>
      <c r="N6" s="255"/>
      <c r="O6" s="299"/>
      <c r="P6" s="255"/>
      <c r="Q6" s="299"/>
      <c r="R6" s="255"/>
      <c r="S6" s="299"/>
      <c r="T6" s="255"/>
      <c r="U6" s="299"/>
      <c r="V6" s="255"/>
      <c r="W6" s="299"/>
      <c r="X6" s="255"/>
      <c r="Y6" s="299"/>
      <c r="Z6" s="178">
        <f t="shared" si="0"/>
        <v>0</v>
      </c>
      <c r="AA6" s="178">
        <f t="shared" si="0"/>
        <v>0</v>
      </c>
      <c r="AB6" s="178">
        <f t="shared" si="1"/>
        <v>0</v>
      </c>
    </row>
    <row r="7" spans="1:28" s="46" customFormat="1" ht="24.95" customHeight="1" x14ac:dyDescent="0.15">
      <c r="A7" s="312" t="s">
        <v>409</v>
      </c>
      <c r="B7" s="255"/>
      <c r="C7" s="299"/>
      <c r="D7" s="255"/>
      <c r="E7" s="299"/>
      <c r="F7" s="255"/>
      <c r="G7" s="299"/>
      <c r="H7" s="255"/>
      <c r="I7" s="299"/>
      <c r="J7" s="255"/>
      <c r="K7" s="299"/>
      <c r="L7" s="255"/>
      <c r="M7" s="299"/>
      <c r="N7" s="255"/>
      <c r="O7" s="299"/>
      <c r="P7" s="255"/>
      <c r="Q7" s="299"/>
      <c r="R7" s="255"/>
      <c r="S7" s="299"/>
      <c r="T7" s="255"/>
      <c r="U7" s="299"/>
      <c r="V7" s="255"/>
      <c r="W7" s="299"/>
      <c r="X7" s="255"/>
      <c r="Y7" s="299"/>
      <c r="Z7" s="178">
        <f t="shared" si="0"/>
        <v>0</v>
      </c>
      <c r="AA7" s="178">
        <f t="shared" si="0"/>
        <v>0</v>
      </c>
      <c r="AB7" s="178">
        <f t="shared" si="1"/>
        <v>0</v>
      </c>
    </row>
    <row r="8" spans="1:28" s="46" customFormat="1" ht="24.95" customHeight="1" x14ac:dyDescent="0.15">
      <c r="A8" s="312" t="s">
        <v>410</v>
      </c>
      <c r="B8" s="255"/>
      <c r="C8" s="299"/>
      <c r="D8" s="255"/>
      <c r="E8" s="299"/>
      <c r="F8" s="255"/>
      <c r="G8" s="299"/>
      <c r="H8" s="255"/>
      <c r="I8" s="299"/>
      <c r="J8" s="255"/>
      <c r="K8" s="299"/>
      <c r="L8" s="255"/>
      <c r="M8" s="299"/>
      <c r="N8" s="255"/>
      <c r="O8" s="299"/>
      <c r="P8" s="255"/>
      <c r="Q8" s="299"/>
      <c r="R8" s="255"/>
      <c r="S8" s="299"/>
      <c r="T8" s="255"/>
      <c r="U8" s="299"/>
      <c r="V8" s="255"/>
      <c r="W8" s="299"/>
      <c r="X8" s="255"/>
      <c r="Y8" s="299"/>
      <c r="Z8" s="178">
        <f t="shared" si="0"/>
        <v>0</v>
      </c>
      <c r="AA8" s="178">
        <f t="shared" si="0"/>
        <v>0</v>
      </c>
      <c r="AB8" s="178">
        <f t="shared" si="1"/>
        <v>0</v>
      </c>
    </row>
    <row r="9" spans="1:28" s="46" customFormat="1" ht="24.95" customHeight="1" x14ac:dyDescent="0.15">
      <c r="A9" s="312" t="s">
        <v>411</v>
      </c>
      <c r="B9" s="255"/>
      <c r="C9" s="299"/>
      <c r="D9" s="255"/>
      <c r="E9" s="299"/>
      <c r="F9" s="255"/>
      <c r="G9" s="299"/>
      <c r="H9" s="255"/>
      <c r="I9" s="299"/>
      <c r="J9" s="255"/>
      <c r="K9" s="299"/>
      <c r="L9" s="255"/>
      <c r="M9" s="299"/>
      <c r="N9" s="255"/>
      <c r="O9" s="299"/>
      <c r="P9" s="255"/>
      <c r="Q9" s="299"/>
      <c r="R9" s="255"/>
      <c r="S9" s="299"/>
      <c r="T9" s="255"/>
      <c r="U9" s="299"/>
      <c r="V9" s="255"/>
      <c r="W9" s="299"/>
      <c r="X9" s="255"/>
      <c r="Y9" s="299"/>
      <c r="Z9" s="178">
        <f t="shared" si="0"/>
        <v>0</v>
      </c>
      <c r="AA9" s="178">
        <f t="shared" si="0"/>
        <v>0</v>
      </c>
      <c r="AB9" s="178">
        <f t="shared" si="1"/>
        <v>0</v>
      </c>
    </row>
    <row r="10" spans="1:28" s="46" customFormat="1" ht="24.95" customHeight="1" x14ac:dyDescent="0.15">
      <c r="A10" s="312" t="s">
        <v>44</v>
      </c>
      <c r="B10" s="255"/>
      <c r="C10" s="299"/>
      <c r="D10" s="255"/>
      <c r="E10" s="299"/>
      <c r="F10" s="255"/>
      <c r="G10" s="299"/>
      <c r="H10" s="255"/>
      <c r="I10" s="299"/>
      <c r="J10" s="255"/>
      <c r="K10" s="299"/>
      <c r="L10" s="255"/>
      <c r="M10" s="299"/>
      <c r="N10" s="255"/>
      <c r="O10" s="299"/>
      <c r="P10" s="255"/>
      <c r="Q10" s="299">
        <v>1</v>
      </c>
      <c r="R10" s="255"/>
      <c r="S10" s="299">
        <v>1</v>
      </c>
      <c r="T10" s="255"/>
      <c r="U10" s="299">
        <v>1</v>
      </c>
      <c r="V10" s="255"/>
      <c r="W10" s="299"/>
      <c r="X10" s="255"/>
      <c r="Y10" s="299"/>
      <c r="Z10" s="178">
        <f t="shared" si="0"/>
        <v>0</v>
      </c>
      <c r="AA10" s="178">
        <f t="shared" si="0"/>
        <v>3</v>
      </c>
      <c r="AB10" s="178">
        <f t="shared" si="1"/>
        <v>3</v>
      </c>
    </row>
    <row r="11" spans="1:28" s="46" customFormat="1" ht="24.95" customHeight="1" x14ac:dyDescent="0.15">
      <c r="A11" s="312" t="s">
        <v>45</v>
      </c>
      <c r="B11" s="255"/>
      <c r="C11" s="299"/>
      <c r="D11" s="255"/>
      <c r="E11" s="299"/>
      <c r="F11" s="255"/>
      <c r="G11" s="299"/>
      <c r="H11" s="255"/>
      <c r="I11" s="299"/>
      <c r="J11" s="255"/>
      <c r="K11" s="299"/>
      <c r="L11" s="255"/>
      <c r="M11" s="299"/>
      <c r="N11" s="255"/>
      <c r="O11" s="299"/>
      <c r="P11" s="255"/>
      <c r="Q11" s="299"/>
      <c r="R11" s="255">
        <v>1</v>
      </c>
      <c r="S11" s="299">
        <v>1</v>
      </c>
      <c r="T11" s="255"/>
      <c r="U11" s="299">
        <v>3</v>
      </c>
      <c r="V11" s="255"/>
      <c r="W11" s="299">
        <v>1</v>
      </c>
      <c r="X11" s="255"/>
      <c r="Y11" s="299"/>
      <c r="Z11" s="178">
        <f t="shared" si="0"/>
        <v>1</v>
      </c>
      <c r="AA11" s="178">
        <f t="shared" si="0"/>
        <v>5</v>
      </c>
      <c r="AB11" s="178">
        <f t="shared" si="1"/>
        <v>6</v>
      </c>
    </row>
    <row r="12" spans="1:28" s="46" customFormat="1" ht="24.95" customHeight="1" x14ac:dyDescent="0.15">
      <c r="A12" s="312" t="s">
        <v>46</v>
      </c>
      <c r="B12" s="255"/>
      <c r="C12" s="299"/>
      <c r="D12" s="255"/>
      <c r="E12" s="299"/>
      <c r="F12" s="255"/>
      <c r="G12" s="299"/>
      <c r="H12" s="255"/>
      <c r="I12" s="299"/>
      <c r="J12" s="255"/>
      <c r="K12" s="299"/>
      <c r="L12" s="255"/>
      <c r="M12" s="299"/>
      <c r="N12" s="255"/>
      <c r="O12" s="299"/>
      <c r="P12" s="255"/>
      <c r="Q12" s="299"/>
      <c r="R12" s="255">
        <v>1</v>
      </c>
      <c r="S12" s="299"/>
      <c r="T12" s="255"/>
      <c r="U12" s="299"/>
      <c r="V12" s="255"/>
      <c r="W12" s="299"/>
      <c r="X12" s="255"/>
      <c r="Y12" s="299"/>
      <c r="Z12" s="178">
        <f t="shared" si="0"/>
        <v>1</v>
      </c>
      <c r="AA12" s="178">
        <f t="shared" si="0"/>
        <v>0</v>
      </c>
      <c r="AB12" s="178">
        <f t="shared" si="1"/>
        <v>1</v>
      </c>
    </row>
    <row r="13" spans="1:28" s="46" customFormat="1" ht="24.95" customHeight="1" x14ac:dyDescent="0.15">
      <c r="A13" s="312" t="s">
        <v>47</v>
      </c>
      <c r="B13" s="255"/>
      <c r="C13" s="299"/>
      <c r="D13" s="255"/>
      <c r="E13" s="299"/>
      <c r="F13" s="255"/>
      <c r="G13" s="299"/>
      <c r="H13" s="255"/>
      <c r="I13" s="299"/>
      <c r="J13" s="255"/>
      <c r="K13" s="299"/>
      <c r="L13" s="255"/>
      <c r="M13" s="299"/>
      <c r="N13" s="255"/>
      <c r="O13" s="299"/>
      <c r="P13" s="255"/>
      <c r="Q13" s="299"/>
      <c r="R13" s="255"/>
      <c r="S13" s="299"/>
      <c r="T13" s="255"/>
      <c r="U13" s="299"/>
      <c r="V13" s="255"/>
      <c r="W13" s="299"/>
      <c r="X13" s="255"/>
      <c r="Y13" s="299"/>
      <c r="Z13" s="178">
        <f t="shared" si="0"/>
        <v>0</v>
      </c>
      <c r="AA13" s="178">
        <f t="shared" si="0"/>
        <v>0</v>
      </c>
      <c r="AB13" s="178">
        <f t="shared" si="1"/>
        <v>0</v>
      </c>
    </row>
    <row r="14" spans="1:28" s="46" customFormat="1" ht="24.95" customHeight="1" x14ac:dyDescent="0.15">
      <c r="A14" s="312" t="s">
        <v>48</v>
      </c>
      <c r="B14" s="255"/>
      <c r="C14" s="299"/>
      <c r="D14" s="255"/>
      <c r="E14" s="299"/>
      <c r="F14" s="255"/>
      <c r="G14" s="299"/>
      <c r="H14" s="255"/>
      <c r="I14" s="299"/>
      <c r="J14" s="255"/>
      <c r="K14" s="299"/>
      <c r="L14" s="255"/>
      <c r="M14" s="299"/>
      <c r="N14" s="255"/>
      <c r="O14" s="299"/>
      <c r="P14" s="255"/>
      <c r="Q14" s="299"/>
      <c r="R14" s="255"/>
      <c r="S14" s="299">
        <v>1</v>
      </c>
      <c r="T14" s="255"/>
      <c r="U14" s="299"/>
      <c r="V14" s="255"/>
      <c r="W14" s="299"/>
      <c r="X14" s="255"/>
      <c r="Y14" s="299"/>
      <c r="Z14" s="178">
        <f t="shared" si="0"/>
        <v>0</v>
      </c>
      <c r="AA14" s="178">
        <f t="shared" si="0"/>
        <v>1</v>
      </c>
      <c r="AB14" s="178">
        <f t="shared" si="1"/>
        <v>1</v>
      </c>
    </row>
    <row r="15" spans="1:28" s="46" customFormat="1" ht="24.95" customHeight="1" x14ac:dyDescent="0.15">
      <c r="A15" s="312" t="s">
        <v>49</v>
      </c>
      <c r="B15" s="255"/>
      <c r="C15" s="299"/>
      <c r="D15" s="255"/>
      <c r="E15" s="299"/>
      <c r="F15" s="255"/>
      <c r="G15" s="299"/>
      <c r="H15" s="255"/>
      <c r="I15" s="299"/>
      <c r="J15" s="255"/>
      <c r="K15" s="299"/>
      <c r="L15" s="255"/>
      <c r="M15" s="299"/>
      <c r="N15" s="255"/>
      <c r="O15" s="299"/>
      <c r="P15" s="255"/>
      <c r="Q15" s="299"/>
      <c r="R15" s="255"/>
      <c r="S15" s="299"/>
      <c r="T15" s="255"/>
      <c r="U15" s="299"/>
      <c r="V15" s="255"/>
      <c r="W15" s="299"/>
      <c r="X15" s="255"/>
      <c r="Y15" s="299"/>
      <c r="Z15" s="178">
        <f t="shared" si="0"/>
        <v>0</v>
      </c>
      <c r="AA15" s="178">
        <f t="shared" si="0"/>
        <v>0</v>
      </c>
      <c r="AB15" s="178">
        <f t="shared" si="1"/>
        <v>0</v>
      </c>
    </row>
    <row r="16" spans="1:28" s="46" customFormat="1" ht="24.95" customHeight="1" x14ac:dyDescent="0.15">
      <c r="A16" s="312" t="s">
        <v>50</v>
      </c>
      <c r="B16" s="255"/>
      <c r="C16" s="299"/>
      <c r="D16" s="255"/>
      <c r="E16" s="299"/>
      <c r="F16" s="255"/>
      <c r="G16" s="299"/>
      <c r="H16" s="255"/>
      <c r="I16" s="299"/>
      <c r="J16" s="255"/>
      <c r="K16" s="299"/>
      <c r="L16" s="255"/>
      <c r="M16" s="299"/>
      <c r="N16" s="255"/>
      <c r="O16" s="299"/>
      <c r="P16" s="255"/>
      <c r="Q16" s="299"/>
      <c r="R16" s="255"/>
      <c r="S16" s="299"/>
      <c r="T16" s="255"/>
      <c r="U16" s="299"/>
      <c r="V16" s="255"/>
      <c r="W16" s="299"/>
      <c r="X16" s="255"/>
      <c r="Y16" s="299"/>
      <c r="Z16" s="178">
        <f t="shared" si="0"/>
        <v>0</v>
      </c>
      <c r="AA16" s="178">
        <f t="shared" si="0"/>
        <v>0</v>
      </c>
      <c r="AB16" s="178">
        <f t="shared" si="1"/>
        <v>0</v>
      </c>
    </row>
    <row r="17" spans="1:28" s="46" customFormat="1" ht="24.95" customHeight="1" x14ac:dyDescent="0.15">
      <c r="A17" s="312" t="s">
        <v>469</v>
      </c>
      <c r="B17" s="255"/>
      <c r="C17" s="299"/>
      <c r="D17" s="255"/>
      <c r="E17" s="299"/>
      <c r="F17" s="255"/>
      <c r="G17" s="299"/>
      <c r="H17" s="255"/>
      <c r="I17" s="299"/>
      <c r="J17" s="255"/>
      <c r="K17" s="299"/>
      <c r="L17" s="255"/>
      <c r="M17" s="299"/>
      <c r="N17" s="255"/>
      <c r="O17" s="299"/>
      <c r="P17" s="255"/>
      <c r="Q17" s="299"/>
      <c r="R17" s="255"/>
      <c r="S17" s="299"/>
      <c r="T17" s="255"/>
      <c r="U17" s="299"/>
      <c r="V17" s="255"/>
      <c r="W17" s="299"/>
      <c r="X17" s="255"/>
      <c r="Y17" s="299"/>
      <c r="Z17" s="178">
        <f t="shared" si="0"/>
        <v>0</v>
      </c>
      <c r="AA17" s="178">
        <f t="shared" si="0"/>
        <v>0</v>
      </c>
      <c r="AB17" s="178">
        <f t="shared" si="1"/>
        <v>0</v>
      </c>
    </row>
    <row r="18" spans="1:28" s="46" customFormat="1" ht="24.95" customHeight="1" x14ac:dyDescent="0.15">
      <c r="A18" s="312" t="s">
        <v>53</v>
      </c>
      <c r="B18" s="255"/>
      <c r="C18" s="299"/>
      <c r="D18" s="255"/>
      <c r="E18" s="299"/>
      <c r="F18" s="255"/>
      <c r="G18" s="299"/>
      <c r="H18" s="255"/>
      <c r="I18" s="299"/>
      <c r="J18" s="255"/>
      <c r="K18" s="299"/>
      <c r="L18" s="255"/>
      <c r="M18" s="299"/>
      <c r="N18" s="255"/>
      <c r="O18" s="299"/>
      <c r="P18" s="255"/>
      <c r="Q18" s="299"/>
      <c r="R18" s="255"/>
      <c r="S18" s="299"/>
      <c r="T18" s="255"/>
      <c r="U18" s="299"/>
      <c r="V18" s="255"/>
      <c r="W18" s="299"/>
      <c r="X18" s="255"/>
      <c r="Y18" s="299"/>
      <c r="Z18" s="178">
        <f t="shared" si="0"/>
        <v>0</v>
      </c>
      <c r="AA18" s="178">
        <f t="shared" si="0"/>
        <v>0</v>
      </c>
      <c r="AB18" s="178">
        <f t="shared" si="1"/>
        <v>0</v>
      </c>
    </row>
    <row r="19" spans="1:28" s="46" customFormat="1" ht="24.95" customHeight="1" x14ac:dyDescent="0.15">
      <c r="A19" s="312" t="s">
        <v>54</v>
      </c>
      <c r="B19" s="255"/>
      <c r="C19" s="299"/>
      <c r="D19" s="255"/>
      <c r="E19" s="299"/>
      <c r="F19" s="255"/>
      <c r="G19" s="299"/>
      <c r="H19" s="255"/>
      <c r="I19" s="299"/>
      <c r="J19" s="255"/>
      <c r="K19" s="299"/>
      <c r="L19" s="255"/>
      <c r="M19" s="299"/>
      <c r="N19" s="255"/>
      <c r="O19" s="299"/>
      <c r="P19" s="255"/>
      <c r="Q19" s="299"/>
      <c r="R19" s="255"/>
      <c r="S19" s="299"/>
      <c r="T19" s="255"/>
      <c r="U19" s="299"/>
      <c r="V19" s="255"/>
      <c r="W19" s="299"/>
      <c r="X19" s="255"/>
      <c r="Y19" s="299"/>
      <c r="Z19" s="178">
        <f t="shared" si="0"/>
        <v>0</v>
      </c>
      <c r="AA19" s="178">
        <f t="shared" si="0"/>
        <v>0</v>
      </c>
      <c r="AB19" s="178">
        <f t="shared" si="1"/>
        <v>0</v>
      </c>
    </row>
    <row r="20" spans="1:28" s="46" customFormat="1" ht="24.95" customHeight="1" x14ac:dyDescent="0.15">
      <c r="A20" s="312" t="s">
        <v>55</v>
      </c>
      <c r="B20" s="255"/>
      <c r="C20" s="299"/>
      <c r="D20" s="255"/>
      <c r="E20" s="299"/>
      <c r="F20" s="255"/>
      <c r="G20" s="299"/>
      <c r="H20" s="255"/>
      <c r="I20" s="299"/>
      <c r="J20" s="255"/>
      <c r="K20" s="299"/>
      <c r="L20" s="255"/>
      <c r="M20" s="299"/>
      <c r="N20" s="255"/>
      <c r="O20" s="299"/>
      <c r="P20" s="255"/>
      <c r="Q20" s="299"/>
      <c r="R20" s="255"/>
      <c r="S20" s="299">
        <v>1</v>
      </c>
      <c r="T20" s="255">
        <v>1</v>
      </c>
      <c r="U20" s="299">
        <v>4</v>
      </c>
      <c r="V20" s="255">
        <v>1</v>
      </c>
      <c r="W20" s="299"/>
      <c r="X20" s="255"/>
      <c r="Y20" s="299"/>
      <c r="Z20" s="178">
        <f t="shared" si="0"/>
        <v>2</v>
      </c>
      <c r="AA20" s="178">
        <f t="shared" si="0"/>
        <v>5</v>
      </c>
      <c r="AB20" s="178">
        <f t="shared" si="1"/>
        <v>7</v>
      </c>
    </row>
    <row r="21" spans="1:28" s="46" customFormat="1" ht="24.95" customHeight="1" x14ac:dyDescent="0.15">
      <c r="A21" s="312" t="s">
        <v>56</v>
      </c>
      <c r="B21" s="255"/>
      <c r="C21" s="299"/>
      <c r="D21" s="255"/>
      <c r="E21" s="299"/>
      <c r="F21" s="255"/>
      <c r="G21" s="299"/>
      <c r="H21" s="255"/>
      <c r="I21" s="299"/>
      <c r="J21" s="255"/>
      <c r="K21" s="299"/>
      <c r="L21" s="255"/>
      <c r="M21" s="299"/>
      <c r="N21" s="255"/>
      <c r="O21" s="299"/>
      <c r="P21" s="255"/>
      <c r="Q21" s="299"/>
      <c r="R21" s="255"/>
      <c r="S21" s="299">
        <v>2</v>
      </c>
      <c r="T21" s="255"/>
      <c r="U21" s="299">
        <v>1</v>
      </c>
      <c r="V21" s="255"/>
      <c r="W21" s="299"/>
      <c r="X21" s="255"/>
      <c r="Y21" s="299"/>
      <c r="Z21" s="178">
        <f t="shared" si="0"/>
        <v>0</v>
      </c>
      <c r="AA21" s="178">
        <f t="shared" si="0"/>
        <v>3</v>
      </c>
      <c r="AB21" s="178">
        <f t="shared" si="1"/>
        <v>3</v>
      </c>
    </row>
    <row r="22" spans="1:28" s="46" customFormat="1" ht="24.95" customHeight="1" x14ac:dyDescent="0.15">
      <c r="A22" s="312" t="s">
        <v>57</v>
      </c>
      <c r="B22" s="255"/>
      <c r="C22" s="299"/>
      <c r="D22" s="255"/>
      <c r="E22" s="299"/>
      <c r="F22" s="255"/>
      <c r="G22" s="299"/>
      <c r="H22" s="255"/>
      <c r="I22" s="299"/>
      <c r="J22" s="255"/>
      <c r="K22" s="299"/>
      <c r="L22" s="255"/>
      <c r="M22" s="299"/>
      <c r="N22" s="255"/>
      <c r="O22" s="299"/>
      <c r="P22" s="255"/>
      <c r="Q22" s="299"/>
      <c r="R22" s="255"/>
      <c r="S22" s="299"/>
      <c r="T22" s="255"/>
      <c r="U22" s="299"/>
      <c r="V22" s="255"/>
      <c r="W22" s="299"/>
      <c r="X22" s="255"/>
      <c r="Y22" s="299"/>
      <c r="Z22" s="178">
        <f t="shared" si="0"/>
        <v>0</v>
      </c>
      <c r="AA22" s="178">
        <f t="shared" si="0"/>
        <v>0</v>
      </c>
      <c r="AB22" s="178">
        <f t="shared" si="1"/>
        <v>0</v>
      </c>
    </row>
    <row r="23" spans="1:28" s="46" customFormat="1" ht="24.95" customHeight="1" x14ac:dyDescent="0.15">
      <c r="A23" s="312" t="s">
        <v>58</v>
      </c>
      <c r="B23" s="255"/>
      <c r="C23" s="299"/>
      <c r="D23" s="255"/>
      <c r="E23" s="299"/>
      <c r="F23" s="255"/>
      <c r="G23" s="299"/>
      <c r="H23" s="255"/>
      <c r="I23" s="299"/>
      <c r="J23" s="255"/>
      <c r="K23" s="299"/>
      <c r="L23" s="255"/>
      <c r="M23" s="299"/>
      <c r="N23" s="255"/>
      <c r="O23" s="299"/>
      <c r="P23" s="255"/>
      <c r="Q23" s="299"/>
      <c r="R23" s="255"/>
      <c r="S23" s="299"/>
      <c r="T23" s="255"/>
      <c r="U23" s="299"/>
      <c r="V23" s="255"/>
      <c r="W23" s="299"/>
      <c r="X23" s="255"/>
      <c r="Y23" s="299"/>
      <c r="Z23" s="178">
        <f t="shared" si="0"/>
        <v>0</v>
      </c>
      <c r="AA23" s="178">
        <f t="shared" si="0"/>
        <v>0</v>
      </c>
      <c r="AB23" s="178">
        <f t="shared" si="1"/>
        <v>0</v>
      </c>
    </row>
    <row r="24" spans="1:28" s="46" customFormat="1" ht="24.95" customHeight="1" x14ac:dyDescent="0.15">
      <c r="A24" s="312" t="s">
        <v>59</v>
      </c>
      <c r="B24" s="255"/>
      <c r="C24" s="299"/>
      <c r="D24" s="255"/>
      <c r="E24" s="299"/>
      <c r="F24" s="255"/>
      <c r="G24" s="299"/>
      <c r="H24" s="255"/>
      <c r="I24" s="299"/>
      <c r="J24" s="255"/>
      <c r="K24" s="299"/>
      <c r="L24" s="255"/>
      <c r="M24" s="299"/>
      <c r="N24" s="255"/>
      <c r="O24" s="299"/>
      <c r="P24" s="255"/>
      <c r="Q24" s="299"/>
      <c r="R24" s="255"/>
      <c r="S24" s="299"/>
      <c r="T24" s="255"/>
      <c r="U24" s="299"/>
      <c r="V24" s="255"/>
      <c r="W24" s="299"/>
      <c r="X24" s="255"/>
      <c r="Y24" s="299"/>
      <c r="Z24" s="178">
        <f t="shared" si="0"/>
        <v>0</v>
      </c>
      <c r="AA24" s="178">
        <f t="shared" si="0"/>
        <v>0</v>
      </c>
      <c r="AB24" s="178">
        <f t="shared" si="1"/>
        <v>0</v>
      </c>
    </row>
    <row r="25" spans="1:28" s="46" customFormat="1" ht="24.95" customHeight="1" x14ac:dyDescent="0.15">
      <c r="A25" s="312" t="s">
        <v>60</v>
      </c>
      <c r="B25" s="255"/>
      <c r="C25" s="299"/>
      <c r="D25" s="255"/>
      <c r="E25" s="299"/>
      <c r="F25" s="255"/>
      <c r="G25" s="299"/>
      <c r="H25" s="255"/>
      <c r="I25" s="299"/>
      <c r="J25" s="255"/>
      <c r="K25" s="299"/>
      <c r="L25" s="255"/>
      <c r="M25" s="299"/>
      <c r="N25" s="255"/>
      <c r="O25" s="299"/>
      <c r="P25" s="255"/>
      <c r="Q25" s="299"/>
      <c r="R25" s="255"/>
      <c r="S25" s="299"/>
      <c r="T25" s="255"/>
      <c r="U25" s="299"/>
      <c r="V25" s="255"/>
      <c r="W25" s="299"/>
      <c r="X25" s="255"/>
      <c r="Y25" s="299"/>
      <c r="Z25" s="178">
        <f t="shared" si="0"/>
        <v>0</v>
      </c>
      <c r="AA25" s="178">
        <f t="shared" si="0"/>
        <v>0</v>
      </c>
      <c r="AB25" s="178">
        <f t="shared" si="1"/>
        <v>0</v>
      </c>
    </row>
    <row r="26" spans="1:28" s="46" customFormat="1" ht="24.95" customHeight="1" x14ac:dyDescent="0.15">
      <c r="A26" s="312" t="s">
        <v>61</v>
      </c>
      <c r="B26" s="255"/>
      <c r="C26" s="299"/>
      <c r="D26" s="255"/>
      <c r="E26" s="299"/>
      <c r="F26" s="255"/>
      <c r="G26" s="299"/>
      <c r="H26" s="255"/>
      <c r="I26" s="299"/>
      <c r="J26" s="255"/>
      <c r="K26" s="299"/>
      <c r="L26" s="255"/>
      <c r="M26" s="299"/>
      <c r="N26" s="255"/>
      <c r="O26" s="299"/>
      <c r="P26" s="255"/>
      <c r="Q26" s="299"/>
      <c r="R26" s="255"/>
      <c r="S26" s="299"/>
      <c r="T26" s="255"/>
      <c r="U26" s="299"/>
      <c r="V26" s="255"/>
      <c r="W26" s="299"/>
      <c r="X26" s="255"/>
      <c r="Y26" s="299"/>
      <c r="Z26" s="178">
        <f t="shared" si="0"/>
        <v>0</v>
      </c>
      <c r="AA26" s="178">
        <f t="shared" si="0"/>
        <v>0</v>
      </c>
      <c r="AB26" s="178">
        <f t="shared" si="1"/>
        <v>0</v>
      </c>
    </row>
    <row r="27" spans="1:28" s="46" customFormat="1" ht="24.95" customHeight="1" x14ac:dyDescent="0.15">
      <c r="A27" s="312" t="s">
        <v>62</v>
      </c>
      <c r="B27" s="255"/>
      <c r="C27" s="299"/>
      <c r="D27" s="255"/>
      <c r="E27" s="299"/>
      <c r="F27" s="255"/>
      <c r="G27" s="299"/>
      <c r="H27" s="255"/>
      <c r="I27" s="299"/>
      <c r="J27" s="255"/>
      <c r="K27" s="299"/>
      <c r="L27" s="255"/>
      <c r="M27" s="299"/>
      <c r="N27" s="255"/>
      <c r="O27" s="299"/>
      <c r="P27" s="255"/>
      <c r="Q27" s="299"/>
      <c r="R27" s="255"/>
      <c r="S27" s="299"/>
      <c r="T27" s="255"/>
      <c r="U27" s="299"/>
      <c r="V27" s="255"/>
      <c r="W27" s="299"/>
      <c r="X27" s="255"/>
      <c r="Y27" s="299"/>
      <c r="Z27" s="178">
        <f t="shared" si="0"/>
        <v>0</v>
      </c>
      <c r="AA27" s="178">
        <f t="shared" si="0"/>
        <v>0</v>
      </c>
      <c r="AB27" s="178">
        <f t="shared" si="1"/>
        <v>0</v>
      </c>
    </row>
    <row r="28" spans="1:28" s="46" customFormat="1" ht="24.95" customHeight="1" x14ac:dyDescent="0.15">
      <c r="A28" s="312" t="s">
        <v>63</v>
      </c>
      <c r="B28" s="255"/>
      <c r="C28" s="299"/>
      <c r="D28" s="255"/>
      <c r="E28" s="299"/>
      <c r="F28" s="255"/>
      <c r="G28" s="299"/>
      <c r="H28" s="255"/>
      <c r="I28" s="299"/>
      <c r="J28" s="255"/>
      <c r="K28" s="299"/>
      <c r="L28" s="255"/>
      <c r="M28" s="299"/>
      <c r="N28" s="255"/>
      <c r="O28" s="299"/>
      <c r="P28" s="255"/>
      <c r="Q28" s="299"/>
      <c r="R28" s="255"/>
      <c r="S28" s="299"/>
      <c r="T28" s="255"/>
      <c r="U28" s="299"/>
      <c r="V28" s="255"/>
      <c r="W28" s="299"/>
      <c r="X28" s="255"/>
      <c r="Y28" s="299"/>
      <c r="Z28" s="178">
        <f t="shared" si="0"/>
        <v>0</v>
      </c>
      <c r="AA28" s="178">
        <f t="shared" si="0"/>
        <v>0</v>
      </c>
      <c r="AB28" s="178">
        <f t="shared" si="1"/>
        <v>0</v>
      </c>
    </row>
    <row r="29" spans="1:28" s="46" customFormat="1" ht="24.95" customHeight="1" x14ac:dyDescent="0.15">
      <c r="A29" s="312" t="s">
        <v>64</v>
      </c>
      <c r="B29" s="255"/>
      <c r="C29" s="299"/>
      <c r="D29" s="255"/>
      <c r="E29" s="299"/>
      <c r="F29" s="255"/>
      <c r="G29" s="299"/>
      <c r="H29" s="255"/>
      <c r="I29" s="299"/>
      <c r="J29" s="255"/>
      <c r="K29" s="299"/>
      <c r="L29" s="255"/>
      <c r="M29" s="299"/>
      <c r="N29" s="255"/>
      <c r="O29" s="299"/>
      <c r="P29" s="255"/>
      <c r="Q29" s="299"/>
      <c r="R29" s="255"/>
      <c r="S29" s="299"/>
      <c r="T29" s="255"/>
      <c r="U29" s="299"/>
      <c r="V29" s="255"/>
      <c r="W29" s="299"/>
      <c r="X29" s="255"/>
      <c r="Y29" s="299"/>
      <c r="Z29" s="178">
        <f t="shared" si="0"/>
        <v>0</v>
      </c>
      <c r="AA29" s="178">
        <f t="shared" si="0"/>
        <v>0</v>
      </c>
      <c r="AB29" s="178">
        <f t="shared" si="1"/>
        <v>0</v>
      </c>
    </row>
    <row r="30" spans="1:28" s="46" customFormat="1" ht="24.95" customHeight="1" x14ac:dyDescent="0.15">
      <c r="A30" s="312" t="s">
        <v>65</v>
      </c>
      <c r="B30" s="255"/>
      <c r="C30" s="299"/>
      <c r="D30" s="255"/>
      <c r="E30" s="299"/>
      <c r="F30" s="255"/>
      <c r="G30" s="299"/>
      <c r="H30" s="255"/>
      <c r="I30" s="299"/>
      <c r="J30" s="255"/>
      <c r="K30" s="299"/>
      <c r="L30" s="255"/>
      <c r="M30" s="299"/>
      <c r="N30" s="255"/>
      <c r="O30" s="299"/>
      <c r="P30" s="255"/>
      <c r="Q30" s="299"/>
      <c r="R30" s="255"/>
      <c r="S30" s="299"/>
      <c r="T30" s="255"/>
      <c r="U30" s="299"/>
      <c r="V30" s="255"/>
      <c r="W30" s="299"/>
      <c r="X30" s="255"/>
      <c r="Y30" s="299"/>
      <c r="Z30" s="178">
        <f t="shared" si="0"/>
        <v>0</v>
      </c>
      <c r="AA30" s="178">
        <f t="shared" si="0"/>
        <v>0</v>
      </c>
      <c r="AB30" s="178">
        <f t="shared" si="1"/>
        <v>0</v>
      </c>
    </row>
    <row r="31" spans="1:28" s="46" customFormat="1" ht="24.95" customHeight="1" x14ac:dyDescent="0.15">
      <c r="A31" s="312" t="s">
        <v>66</v>
      </c>
      <c r="B31" s="255"/>
      <c r="C31" s="299"/>
      <c r="D31" s="255"/>
      <c r="E31" s="299"/>
      <c r="F31" s="255"/>
      <c r="G31" s="299"/>
      <c r="H31" s="255"/>
      <c r="I31" s="299"/>
      <c r="J31" s="255"/>
      <c r="K31" s="299"/>
      <c r="L31" s="255"/>
      <c r="M31" s="299"/>
      <c r="N31" s="255"/>
      <c r="O31" s="299"/>
      <c r="P31" s="255"/>
      <c r="Q31" s="299"/>
      <c r="R31" s="255"/>
      <c r="S31" s="299"/>
      <c r="T31" s="255"/>
      <c r="U31" s="299"/>
      <c r="V31" s="255"/>
      <c r="W31" s="299"/>
      <c r="X31" s="255"/>
      <c r="Y31" s="299"/>
      <c r="Z31" s="178">
        <f t="shared" si="0"/>
        <v>0</v>
      </c>
      <c r="AA31" s="178">
        <f t="shared" si="0"/>
        <v>0</v>
      </c>
      <c r="AB31" s="178">
        <f t="shared" si="1"/>
        <v>0</v>
      </c>
    </row>
    <row r="32" spans="1:28" s="46" customFormat="1" ht="24.95" customHeight="1" x14ac:dyDescent="0.15">
      <c r="A32" s="312" t="s">
        <v>67</v>
      </c>
      <c r="B32" s="255"/>
      <c r="C32" s="299"/>
      <c r="D32" s="255"/>
      <c r="E32" s="299"/>
      <c r="F32" s="255"/>
      <c r="G32" s="299"/>
      <c r="H32" s="255"/>
      <c r="I32" s="299"/>
      <c r="J32" s="255"/>
      <c r="K32" s="299"/>
      <c r="L32" s="255"/>
      <c r="M32" s="299"/>
      <c r="N32" s="255"/>
      <c r="O32" s="299"/>
      <c r="P32" s="255"/>
      <c r="Q32" s="299"/>
      <c r="R32" s="255"/>
      <c r="S32" s="299"/>
      <c r="T32" s="255"/>
      <c r="U32" s="299"/>
      <c r="V32" s="255"/>
      <c r="W32" s="299"/>
      <c r="X32" s="255"/>
      <c r="Y32" s="299"/>
      <c r="Z32" s="178">
        <f t="shared" si="0"/>
        <v>0</v>
      </c>
      <c r="AA32" s="178">
        <f t="shared" si="0"/>
        <v>0</v>
      </c>
      <c r="AB32" s="178">
        <f t="shared" si="1"/>
        <v>0</v>
      </c>
    </row>
    <row r="33" spans="1:28" s="46" customFormat="1" ht="24.95" customHeight="1" x14ac:dyDescent="0.15">
      <c r="A33" s="312" t="s">
        <v>412</v>
      </c>
      <c r="B33" s="255"/>
      <c r="C33" s="299"/>
      <c r="D33" s="255"/>
      <c r="E33" s="299"/>
      <c r="F33" s="255"/>
      <c r="G33" s="299"/>
      <c r="H33" s="255"/>
      <c r="I33" s="299"/>
      <c r="J33" s="255"/>
      <c r="K33" s="299"/>
      <c r="L33" s="255"/>
      <c r="M33" s="299"/>
      <c r="N33" s="255"/>
      <c r="O33" s="299"/>
      <c r="P33" s="255"/>
      <c r="Q33" s="299"/>
      <c r="R33" s="255"/>
      <c r="S33" s="299"/>
      <c r="T33" s="255"/>
      <c r="U33" s="299"/>
      <c r="V33" s="255"/>
      <c r="W33" s="299"/>
      <c r="X33" s="255"/>
      <c r="Y33" s="299"/>
      <c r="Z33" s="178">
        <f t="shared" si="0"/>
        <v>0</v>
      </c>
      <c r="AA33" s="178">
        <f t="shared" si="0"/>
        <v>0</v>
      </c>
      <c r="AB33" s="178">
        <f t="shared" si="1"/>
        <v>0</v>
      </c>
    </row>
    <row r="34" spans="1:28" s="46" customFormat="1" ht="24.95" customHeight="1" x14ac:dyDescent="0.15">
      <c r="A34" s="312" t="s">
        <v>413</v>
      </c>
      <c r="B34" s="255"/>
      <c r="C34" s="299"/>
      <c r="D34" s="255"/>
      <c r="E34" s="299"/>
      <c r="F34" s="255"/>
      <c r="G34" s="299"/>
      <c r="H34" s="255"/>
      <c r="I34" s="299"/>
      <c r="J34" s="255"/>
      <c r="K34" s="299"/>
      <c r="L34" s="255"/>
      <c r="M34" s="299"/>
      <c r="N34" s="255"/>
      <c r="O34" s="299"/>
      <c r="P34" s="255"/>
      <c r="Q34" s="299"/>
      <c r="R34" s="255"/>
      <c r="S34" s="299"/>
      <c r="T34" s="255"/>
      <c r="U34" s="299"/>
      <c r="V34" s="255"/>
      <c r="W34" s="299"/>
      <c r="X34" s="255"/>
      <c r="Y34" s="299"/>
      <c r="Z34" s="178">
        <f t="shared" si="0"/>
        <v>0</v>
      </c>
      <c r="AA34" s="178">
        <f t="shared" si="0"/>
        <v>0</v>
      </c>
      <c r="AB34" s="178">
        <f t="shared" si="1"/>
        <v>0</v>
      </c>
    </row>
    <row r="35" spans="1:28" s="46" customFormat="1" ht="24.95" customHeight="1" x14ac:dyDescent="0.15">
      <c r="A35" s="312" t="s">
        <v>414</v>
      </c>
      <c r="B35" s="255"/>
      <c r="C35" s="299"/>
      <c r="D35" s="255"/>
      <c r="E35" s="299"/>
      <c r="F35" s="255"/>
      <c r="G35" s="299"/>
      <c r="H35" s="255"/>
      <c r="I35" s="299"/>
      <c r="J35" s="255"/>
      <c r="K35" s="299"/>
      <c r="L35" s="255"/>
      <c r="M35" s="299"/>
      <c r="N35" s="255"/>
      <c r="O35" s="299"/>
      <c r="P35" s="255"/>
      <c r="Q35" s="299"/>
      <c r="R35" s="255"/>
      <c r="S35" s="299"/>
      <c r="T35" s="255"/>
      <c r="U35" s="299"/>
      <c r="V35" s="255"/>
      <c r="W35" s="299"/>
      <c r="X35" s="255"/>
      <c r="Y35" s="299"/>
      <c r="Z35" s="178">
        <f t="shared" si="0"/>
        <v>0</v>
      </c>
      <c r="AA35" s="178">
        <f t="shared" si="0"/>
        <v>0</v>
      </c>
      <c r="AB35" s="178">
        <f t="shared" si="1"/>
        <v>0</v>
      </c>
    </row>
    <row r="36" spans="1:28" s="46" customFormat="1" ht="24.95" customHeight="1" x14ac:dyDescent="0.15">
      <c r="A36" s="312" t="s">
        <v>68</v>
      </c>
      <c r="B36" s="255"/>
      <c r="C36" s="299"/>
      <c r="D36" s="255"/>
      <c r="E36" s="299"/>
      <c r="F36" s="255"/>
      <c r="G36" s="299"/>
      <c r="H36" s="255"/>
      <c r="I36" s="299"/>
      <c r="J36" s="255"/>
      <c r="K36" s="299"/>
      <c r="L36" s="255"/>
      <c r="M36" s="299"/>
      <c r="N36" s="255"/>
      <c r="O36" s="299"/>
      <c r="P36" s="255"/>
      <c r="Q36" s="299"/>
      <c r="R36" s="255"/>
      <c r="S36" s="299"/>
      <c r="T36" s="255"/>
      <c r="U36" s="299"/>
      <c r="V36" s="255"/>
      <c r="W36" s="299"/>
      <c r="X36" s="255"/>
      <c r="Y36" s="299"/>
      <c r="Z36" s="178">
        <f t="shared" si="0"/>
        <v>0</v>
      </c>
      <c r="AA36" s="178">
        <f t="shared" si="0"/>
        <v>0</v>
      </c>
      <c r="AB36" s="178">
        <f t="shared" si="1"/>
        <v>0</v>
      </c>
    </row>
    <row r="37" spans="1:28" s="46" customFormat="1" ht="24.95" customHeight="1" x14ac:dyDescent="0.15">
      <c r="A37" s="312" t="s">
        <v>415</v>
      </c>
      <c r="B37" s="255"/>
      <c r="C37" s="299"/>
      <c r="D37" s="255"/>
      <c r="E37" s="299"/>
      <c r="F37" s="255"/>
      <c r="G37" s="299"/>
      <c r="H37" s="255"/>
      <c r="I37" s="299"/>
      <c r="J37" s="255"/>
      <c r="K37" s="299"/>
      <c r="L37" s="255"/>
      <c r="M37" s="299"/>
      <c r="N37" s="255"/>
      <c r="O37" s="299"/>
      <c r="P37" s="255"/>
      <c r="Q37" s="299"/>
      <c r="R37" s="255"/>
      <c r="S37" s="299"/>
      <c r="T37" s="255"/>
      <c r="U37" s="299"/>
      <c r="V37" s="255"/>
      <c r="W37" s="299"/>
      <c r="X37" s="255"/>
      <c r="Y37" s="299"/>
      <c r="Z37" s="178">
        <f t="shared" si="0"/>
        <v>0</v>
      </c>
      <c r="AA37" s="178">
        <f t="shared" si="0"/>
        <v>0</v>
      </c>
      <c r="AB37" s="178">
        <f t="shared" si="1"/>
        <v>0</v>
      </c>
    </row>
    <row r="38" spans="1:28" s="46" customFormat="1" ht="24.95" customHeight="1" x14ac:dyDescent="0.15">
      <c r="A38" s="312" t="s">
        <v>416</v>
      </c>
      <c r="B38" s="255"/>
      <c r="C38" s="299"/>
      <c r="D38" s="255"/>
      <c r="E38" s="299"/>
      <c r="F38" s="255"/>
      <c r="G38" s="299"/>
      <c r="H38" s="255"/>
      <c r="I38" s="299"/>
      <c r="J38" s="255"/>
      <c r="K38" s="299"/>
      <c r="L38" s="255"/>
      <c r="M38" s="299"/>
      <c r="N38" s="255"/>
      <c r="O38" s="299"/>
      <c r="P38" s="255"/>
      <c r="Q38" s="299"/>
      <c r="R38" s="255"/>
      <c r="S38" s="299"/>
      <c r="T38" s="255"/>
      <c r="U38" s="299"/>
      <c r="V38" s="255"/>
      <c r="W38" s="299"/>
      <c r="X38" s="255"/>
      <c r="Y38" s="299"/>
      <c r="Z38" s="178">
        <f t="shared" si="0"/>
        <v>0</v>
      </c>
      <c r="AA38" s="178">
        <f t="shared" si="0"/>
        <v>0</v>
      </c>
      <c r="AB38" s="178">
        <f t="shared" si="1"/>
        <v>0</v>
      </c>
    </row>
    <row r="39" spans="1:28" s="46" customFormat="1" ht="24.95" customHeight="1" x14ac:dyDescent="0.15">
      <c r="A39" s="312" t="s">
        <v>417</v>
      </c>
      <c r="B39" s="255"/>
      <c r="C39" s="299"/>
      <c r="D39" s="255"/>
      <c r="E39" s="299"/>
      <c r="F39" s="255"/>
      <c r="G39" s="299"/>
      <c r="H39" s="255"/>
      <c r="I39" s="299"/>
      <c r="J39" s="255"/>
      <c r="K39" s="299"/>
      <c r="L39" s="255"/>
      <c r="M39" s="299"/>
      <c r="N39" s="255"/>
      <c r="O39" s="299"/>
      <c r="P39" s="255"/>
      <c r="Q39" s="299"/>
      <c r="R39" s="255"/>
      <c r="S39" s="299"/>
      <c r="T39" s="255"/>
      <c r="U39" s="299"/>
      <c r="V39" s="255"/>
      <c r="W39" s="299"/>
      <c r="X39" s="255"/>
      <c r="Y39" s="299"/>
      <c r="Z39" s="178">
        <f t="shared" si="0"/>
        <v>0</v>
      </c>
      <c r="AA39" s="178">
        <f t="shared" si="0"/>
        <v>0</v>
      </c>
      <c r="AB39" s="178">
        <f t="shared" si="1"/>
        <v>0</v>
      </c>
    </row>
    <row r="40" spans="1:28" s="46" customFormat="1" ht="24.95" customHeight="1" x14ac:dyDescent="0.15">
      <c r="A40" s="312" t="s">
        <v>69</v>
      </c>
      <c r="B40" s="255"/>
      <c r="C40" s="299"/>
      <c r="D40" s="255"/>
      <c r="E40" s="299"/>
      <c r="F40" s="255"/>
      <c r="G40" s="299"/>
      <c r="H40" s="255"/>
      <c r="I40" s="299"/>
      <c r="J40" s="255"/>
      <c r="K40" s="299"/>
      <c r="L40" s="255"/>
      <c r="M40" s="299"/>
      <c r="N40" s="255"/>
      <c r="O40" s="299"/>
      <c r="P40" s="255"/>
      <c r="Q40" s="299"/>
      <c r="R40" s="255"/>
      <c r="S40" s="299"/>
      <c r="T40" s="255"/>
      <c r="U40" s="299"/>
      <c r="V40" s="255"/>
      <c r="W40" s="299"/>
      <c r="X40" s="255"/>
      <c r="Y40" s="299"/>
      <c r="Z40" s="178">
        <f t="shared" si="0"/>
        <v>0</v>
      </c>
      <c r="AA40" s="178">
        <f t="shared" si="0"/>
        <v>0</v>
      </c>
      <c r="AB40" s="178">
        <f t="shared" si="1"/>
        <v>0</v>
      </c>
    </row>
    <row r="41" spans="1:28" s="46" customFormat="1" ht="24.95" customHeight="1" x14ac:dyDescent="0.15">
      <c r="A41" s="312" t="s">
        <v>70</v>
      </c>
      <c r="B41" s="255"/>
      <c r="C41" s="299"/>
      <c r="D41" s="255"/>
      <c r="E41" s="299"/>
      <c r="F41" s="255"/>
      <c r="G41" s="299"/>
      <c r="H41" s="255"/>
      <c r="I41" s="299"/>
      <c r="J41" s="255"/>
      <c r="K41" s="299"/>
      <c r="L41" s="255"/>
      <c r="M41" s="299"/>
      <c r="N41" s="255"/>
      <c r="O41" s="299"/>
      <c r="P41" s="255"/>
      <c r="Q41" s="299"/>
      <c r="R41" s="255"/>
      <c r="S41" s="299"/>
      <c r="T41" s="255"/>
      <c r="U41" s="299"/>
      <c r="V41" s="255"/>
      <c r="W41" s="299"/>
      <c r="X41" s="255"/>
      <c r="Y41" s="299"/>
      <c r="Z41" s="178">
        <f t="shared" si="0"/>
        <v>0</v>
      </c>
      <c r="AA41" s="178">
        <f t="shared" si="0"/>
        <v>0</v>
      </c>
      <c r="AB41" s="178">
        <f t="shared" si="1"/>
        <v>0</v>
      </c>
    </row>
    <row r="42" spans="1:28" s="46" customFormat="1" ht="24.95" customHeight="1" x14ac:dyDescent="0.15">
      <c r="A42" s="312" t="s">
        <v>71</v>
      </c>
      <c r="B42" s="255"/>
      <c r="C42" s="299"/>
      <c r="D42" s="255"/>
      <c r="E42" s="299"/>
      <c r="F42" s="255"/>
      <c r="G42" s="299"/>
      <c r="H42" s="255"/>
      <c r="I42" s="299"/>
      <c r="J42" s="255"/>
      <c r="K42" s="299"/>
      <c r="L42" s="255"/>
      <c r="M42" s="299"/>
      <c r="N42" s="255"/>
      <c r="O42" s="299"/>
      <c r="P42" s="255"/>
      <c r="Q42" s="299"/>
      <c r="R42" s="255"/>
      <c r="S42" s="299"/>
      <c r="T42" s="255"/>
      <c r="U42" s="299"/>
      <c r="V42" s="255"/>
      <c r="W42" s="299"/>
      <c r="X42" s="255"/>
      <c r="Y42" s="299"/>
      <c r="Z42" s="178">
        <f t="shared" si="0"/>
        <v>0</v>
      </c>
      <c r="AA42" s="178">
        <f t="shared" si="0"/>
        <v>0</v>
      </c>
      <c r="AB42" s="178">
        <f t="shared" si="1"/>
        <v>0</v>
      </c>
    </row>
    <row r="43" spans="1:28" s="46" customFormat="1" ht="24.95" customHeight="1" x14ac:dyDescent="0.15">
      <c r="A43" s="312" t="s">
        <v>72</v>
      </c>
      <c r="B43" s="255"/>
      <c r="C43" s="299"/>
      <c r="D43" s="255"/>
      <c r="E43" s="299"/>
      <c r="F43" s="255"/>
      <c r="G43" s="299"/>
      <c r="H43" s="255"/>
      <c r="I43" s="299"/>
      <c r="J43" s="255"/>
      <c r="K43" s="299"/>
      <c r="L43" s="255"/>
      <c r="M43" s="299"/>
      <c r="N43" s="255"/>
      <c r="O43" s="299"/>
      <c r="P43" s="255"/>
      <c r="Q43" s="299"/>
      <c r="R43" s="255"/>
      <c r="S43" s="299"/>
      <c r="T43" s="255"/>
      <c r="U43" s="299"/>
      <c r="V43" s="255"/>
      <c r="W43" s="299"/>
      <c r="X43" s="255"/>
      <c r="Y43" s="299"/>
      <c r="Z43" s="178">
        <f t="shared" si="0"/>
        <v>0</v>
      </c>
      <c r="AA43" s="178">
        <f t="shared" si="0"/>
        <v>0</v>
      </c>
      <c r="AB43" s="178">
        <f t="shared" si="1"/>
        <v>0</v>
      </c>
    </row>
    <row r="44" spans="1:28" s="46" customFormat="1" ht="24.95" customHeight="1" x14ac:dyDescent="0.15">
      <c r="A44" s="312" t="s">
        <v>73</v>
      </c>
      <c r="B44" s="255"/>
      <c r="C44" s="299"/>
      <c r="D44" s="255"/>
      <c r="E44" s="299"/>
      <c r="F44" s="255"/>
      <c r="G44" s="299"/>
      <c r="H44" s="255"/>
      <c r="I44" s="299"/>
      <c r="J44" s="255"/>
      <c r="K44" s="299"/>
      <c r="L44" s="255"/>
      <c r="M44" s="299"/>
      <c r="N44" s="255"/>
      <c r="O44" s="299"/>
      <c r="P44" s="255"/>
      <c r="Q44" s="299"/>
      <c r="R44" s="255"/>
      <c r="S44" s="299"/>
      <c r="T44" s="255"/>
      <c r="U44" s="299"/>
      <c r="V44" s="255"/>
      <c r="W44" s="299"/>
      <c r="X44" s="255"/>
      <c r="Y44" s="299"/>
      <c r="Z44" s="178">
        <f t="shared" si="0"/>
        <v>0</v>
      </c>
      <c r="AA44" s="178">
        <f t="shared" si="0"/>
        <v>0</v>
      </c>
      <c r="AB44" s="178">
        <f t="shared" si="1"/>
        <v>0</v>
      </c>
    </row>
    <row r="45" spans="1:28" s="46" customFormat="1" ht="24.95" customHeight="1" x14ac:dyDescent="0.15">
      <c r="A45" s="312" t="s">
        <v>418</v>
      </c>
      <c r="B45" s="255"/>
      <c r="C45" s="299"/>
      <c r="D45" s="255"/>
      <c r="E45" s="299"/>
      <c r="F45" s="255"/>
      <c r="G45" s="299"/>
      <c r="H45" s="255"/>
      <c r="I45" s="299"/>
      <c r="J45" s="255"/>
      <c r="K45" s="299"/>
      <c r="L45" s="255"/>
      <c r="M45" s="299"/>
      <c r="N45" s="255"/>
      <c r="O45" s="299"/>
      <c r="P45" s="255"/>
      <c r="Q45" s="299"/>
      <c r="R45" s="255"/>
      <c r="S45" s="299"/>
      <c r="T45" s="255"/>
      <c r="U45" s="299"/>
      <c r="V45" s="255"/>
      <c r="W45" s="299"/>
      <c r="X45" s="255"/>
      <c r="Y45" s="299"/>
      <c r="Z45" s="178">
        <f t="shared" si="0"/>
        <v>0</v>
      </c>
      <c r="AA45" s="178">
        <f t="shared" si="0"/>
        <v>0</v>
      </c>
      <c r="AB45" s="178">
        <f t="shared" si="1"/>
        <v>0</v>
      </c>
    </row>
    <row r="46" spans="1:28" s="46" customFormat="1" ht="24.95" customHeight="1" x14ac:dyDescent="0.15">
      <c r="A46" s="312" t="s">
        <v>74</v>
      </c>
      <c r="B46" s="255"/>
      <c r="C46" s="299"/>
      <c r="D46" s="255"/>
      <c r="E46" s="299"/>
      <c r="F46" s="255"/>
      <c r="G46" s="299"/>
      <c r="H46" s="255"/>
      <c r="I46" s="299"/>
      <c r="J46" s="255"/>
      <c r="K46" s="299"/>
      <c r="L46" s="255"/>
      <c r="M46" s="299"/>
      <c r="N46" s="255"/>
      <c r="O46" s="299"/>
      <c r="P46" s="255"/>
      <c r="Q46" s="299"/>
      <c r="R46" s="255"/>
      <c r="S46" s="299"/>
      <c r="T46" s="255"/>
      <c r="U46" s="299"/>
      <c r="V46" s="255"/>
      <c r="W46" s="299"/>
      <c r="X46" s="255"/>
      <c r="Y46" s="299"/>
      <c r="Z46" s="178">
        <f t="shared" si="0"/>
        <v>0</v>
      </c>
      <c r="AA46" s="178">
        <f t="shared" si="0"/>
        <v>0</v>
      </c>
      <c r="AB46" s="178">
        <f t="shared" si="1"/>
        <v>0</v>
      </c>
    </row>
    <row r="47" spans="1:28" s="46" customFormat="1" ht="24.95" customHeight="1" x14ac:dyDescent="0.15">
      <c r="A47" s="312" t="s">
        <v>75</v>
      </c>
      <c r="B47" s="254"/>
      <c r="C47" s="300"/>
      <c r="D47" s="254"/>
      <c r="E47" s="300"/>
      <c r="F47" s="254"/>
      <c r="G47" s="300"/>
      <c r="H47" s="254"/>
      <c r="I47" s="300"/>
      <c r="J47" s="254"/>
      <c r="K47" s="300"/>
      <c r="L47" s="254"/>
      <c r="M47" s="300"/>
      <c r="N47" s="254"/>
      <c r="O47" s="300"/>
      <c r="P47" s="254"/>
      <c r="Q47" s="300"/>
      <c r="R47" s="254"/>
      <c r="S47" s="300"/>
      <c r="T47" s="254"/>
      <c r="U47" s="300"/>
      <c r="V47" s="254"/>
      <c r="W47" s="300"/>
      <c r="X47" s="254"/>
      <c r="Y47" s="300"/>
      <c r="Z47" s="177">
        <f t="shared" si="0"/>
        <v>0</v>
      </c>
      <c r="AA47" s="177">
        <f t="shared" si="0"/>
        <v>0</v>
      </c>
      <c r="AB47" s="177">
        <f t="shared" si="1"/>
        <v>0</v>
      </c>
    </row>
    <row r="48" spans="1:28" s="46" customFormat="1" ht="15" customHeight="1" x14ac:dyDescent="0.15">
      <c r="A48" s="57" t="s">
        <v>76</v>
      </c>
      <c r="B48" s="179">
        <f t="shared" ref="B48:AA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 t="shared" si="2"/>
        <v>0</v>
      </c>
      <c r="Q48" s="179">
        <f t="shared" si="2"/>
        <v>1</v>
      </c>
      <c r="R48" s="179">
        <f t="shared" si="2"/>
        <v>2</v>
      </c>
      <c r="S48" s="179">
        <f t="shared" si="2"/>
        <v>6</v>
      </c>
      <c r="T48" s="179">
        <f t="shared" si="2"/>
        <v>1</v>
      </c>
      <c r="U48" s="179">
        <f t="shared" si="2"/>
        <v>9</v>
      </c>
      <c r="V48" s="179">
        <f t="shared" si="2"/>
        <v>1</v>
      </c>
      <c r="W48" s="179">
        <f t="shared" si="2"/>
        <v>1</v>
      </c>
      <c r="X48" s="179">
        <f t="shared" si="2"/>
        <v>0</v>
      </c>
      <c r="Y48" s="179">
        <f t="shared" si="2"/>
        <v>0</v>
      </c>
      <c r="Z48" s="179">
        <f t="shared" si="2"/>
        <v>4</v>
      </c>
      <c r="AA48" s="179">
        <f t="shared" si="2"/>
        <v>17</v>
      </c>
      <c r="AB48" s="179">
        <f>Z48+AA48</f>
        <v>21</v>
      </c>
    </row>
    <row r="49" spans="1:28" s="46" customFormat="1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58"/>
      <c r="AB49" s="58"/>
    </row>
    <row r="50" spans="1:28" s="46" customFormat="1" ht="19.5" customHeight="1" x14ac:dyDescent="0.15">
      <c r="A50" s="458" t="s">
        <v>77</v>
      </c>
      <c r="B50" s="458" t="s">
        <v>137</v>
      </c>
      <c r="C50" s="458"/>
      <c r="D50" s="458" t="s">
        <v>125</v>
      </c>
      <c r="E50" s="458"/>
      <c r="F50" s="458" t="s">
        <v>126</v>
      </c>
      <c r="G50" s="458"/>
      <c r="H50" s="458" t="s">
        <v>127</v>
      </c>
      <c r="I50" s="458"/>
      <c r="J50" s="458" t="s">
        <v>128</v>
      </c>
      <c r="K50" s="458"/>
      <c r="L50" s="458" t="s">
        <v>129</v>
      </c>
      <c r="M50" s="458"/>
      <c r="N50" s="458" t="s">
        <v>130</v>
      </c>
      <c r="O50" s="458"/>
      <c r="P50" s="458" t="s">
        <v>131</v>
      </c>
      <c r="Q50" s="458"/>
      <c r="R50" s="458" t="s">
        <v>132</v>
      </c>
      <c r="S50" s="458"/>
      <c r="T50" s="458" t="s">
        <v>133</v>
      </c>
      <c r="U50" s="458"/>
      <c r="V50" s="458" t="s">
        <v>134</v>
      </c>
      <c r="W50" s="458"/>
      <c r="X50" s="458" t="s">
        <v>95</v>
      </c>
      <c r="Y50" s="458"/>
      <c r="Z50" s="458" t="s">
        <v>40</v>
      </c>
      <c r="AA50" s="458"/>
      <c r="AB50" s="458" t="s">
        <v>76</v>
      </c>
    </row>
    <row r="51" spans="1:28" s="46" customFormat="1" ht="15" customHeight="1" x14ac:dyDescent="0.15">
      <c r="A51" s="458"/>
      <c r="B51" s="57" t="s">
        <v>41</v>
      </c>
      <c r="C51" s="57" t="s">
        <v>42</v>
      </c>
      <c r="D51" s="57" t="s">
        <v>135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135</v>
      </c>
      <c r="U51" s="57" t="s">
        <v>42</v>
      </c>
      <c r="V51" s="57" t="s">
        <v>41</v>
      </c>
      <c r="W51" s="57" t="s">
        <v>136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8"/>
    </row>
    <row r="52" spans="1:28" s="46" customFormat="1" ht="24.95" customHeight="1" x14ac:dyDescent="0.15">
      <c r="A52" s="171" t="s">
        <v>78</v>
      </c>
      <c r="B52" s="253"/>
      <c r="C52" s="298"/>
      <c r="D52" s="253">
        <v>0</v>
      </c>
      <c r="E52" s="298">
        <v>1</v>
      </c>
      <c r="F52" s="253">
        <v>0</v>
      </c>
      <c r="G52" s="298">
        <v>2</v>
      </c>
      <c r="H52" s="253">
        <v>2</v>
      </c>
      <c r="I52" s="298">
        <v>0</v>
      </c>
      <c r="J52" s="253">
        <v>0</v>
      </c>
      <c r="K52" s="298">
        <v>1</v>
      </c>
      <c r="L52" s="253">
        <v>0</v>
      </c>
      <c r="M52" s="298">
        <v>4</v>
      </c>
      <c r="N52" s="253">
        <v>0</v>
      </c>
      <c r="O52" s="298">
        <v>1</v>
      </c>
      <c r="P52" s="253">
        <v>0</v>
      </c>
      <c r="Q52" s="298">
        <v>0</v>
      </c>
      <c r="R52" s="253">
        <v>1</v>
      </c>
      <c r="S52" s="298">
        <v>0</v>
      </c>
      <c r="T52" s="253"/>
      <c r="U52" s="298"/>
      <c r="V52" s="253"/>
      <c r="W52" s="298"/>
      <c r="X52" s="253"/>
      <c r="Y52" s="298"/>
      <c r="Z52" s="176">
        <f>B52+D52+F52+H52+J52+L52+N52+P52+R52+T52+V52+X52</f>
        <v>3</v>
      </c>
      <c r="AA52" s="176">
        <f>C52+E52+G52+I52+K52+M52+O52+Q52+S52+U52+W52+Y52</f>
        <v>9</v>
      </c>
      <c r="AB52" s="176">
        <f>Z52+AA52</f>
        <v>12</v>
      </c>
    </row>
    <row r="53" spans="1:28" s="46" customFormat="1" ht="24.95" customHeight="1" x14ac:dyDescent="0.15">
      <c r="A53" s="172" t="s">
        <v>79</v>
      </c>
      <c r="B53" s="254"/>
      <c r="C53" s="300"/>
      <c r="D53" s="254"/>
      <c r="E53" s="300"/>
      <c r="F53" s="254"/>
      <c r="G53" s="300"/>
      <c r="H53" s="254"/>
      <c r="I53" s="300"/>
      <c r="J53" s="254"/>
      <c r="K53" s="300"/>
      <c r="L53" s="254"/>
      <c r="M53" s="300"/>
      <c r="N53" s="254"/>
      <c r="O53" s="300"/>
      <c r="P53" s="254"/>
      <c r="Q53" s="300"/>
      <c r="R53" s="254"/>
      <c r="S53" s="300"/>
      <c r="T53" s="254"/>
      <c r="U53" s="300"/>
      <c r="V53" s="254"/>
      <c r="W53" s="300"/>
      <c r="X53" s="254"/>
      <c r="Y53" s="300"/>
      <c r="Z53" s="177">
        <f>B53+D53+F53+H53+J53+L53+N53+P53+R53+T53+V53+X53</f>
        <v>0</v>
      </c>
      <c r="AA53" s="177">
        <f>C53+E53+G53+I53+K53+M53+O53+Q53+S53+U53+W53+Y53</f>
        <v>0</v>
      </c>
      <c r="AB53" s="177">
        <f>Z53+AA53</f>
        <v>0</v>
      </c>
    </row>
    <row r="54" spans="1:28" s="46" customFormat="1" ht="15" customHeight="1" x14ac:dyDescent="0.15">
      <c r="A54" s="57" t="s">
        <v>76</v>
      </c>
      <c r="B54" s="179">
        <f t="shared" ref="B54:Z54" si="3">SUM(B52:B53)</f>
        <v>0</v>
      </c>
      <c r="C54" s="179">
        <f t="shared" si="3"/>
        <v>0</v>
      </c>
      <c r="D54" s="179">
        <f t="shared" si="3"/>
        <v>0</v>
      </c>
      <c r="E54" s="179">
        <f t="shared" si="3"/>
        <v>1</v>
      </c>
      <c r="F54" s="179">
        <f t="shared" si="3"/>
        <v>0</v>
      </c>
      <c r="G54" s="179">
        <f t="shared" si="3"/>
        <v>2</v>
      </c>
      <c r="H54" s="179">
        <f t="shared" si="3"/>
        <v>2</v>
      </c>
      <c r="I54" s="179">
        <f t="shared" si="3"/>
        <v>0</v>
      </c>
      <c r="J54" s="179">
        <f t="shared" si="3"/>
        <v>0</v>
      </c>
      <c r="K54" s="179">
        <f t="shared" si="3"/>
        <v>1</v>
      </c>
      <c r="L54" s="179">
        <f t="shared" si="3"/>
        <v>0</v>
      </c>
      <c r="M54" s="179">
        <f t="shared" si="3"/>
        <v>4</v>
      </c>
      <c r="N54" s="179">
        <f t="shared" si="3"/>
        <v>0</v>
      </c>
      <c r="O54" s="179">
        <f t="shared" si="3"/>
        <v>1</v>
      </c>
      <c r="P54" s="179">
        <f t="shared" si="3"/>
        <v>0</v>
      </c>
      <c r="Q54" s="179">
        <f t="shared" si="3"/>
        <v>0</v>
      </c>
      <c r="R54" s="179">
        <f t="shared" si="3"/>
        <v>1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 t="shared" si="3"/>
        <v>0</v>
      </c>
      <c r="W54" s="179">
        <f t="shared" si="3"/>
        <v>0</v>
      </c>
      <c r="X54" s="179">
        <f t="shared" si="3"/>
        <v>0</v>
      </c>
      <c r="Y54" s="179">
        <f t="shared" si="3"/>
        <v>0</v>
      </c>
      <c r="Z54" s="179">
        <f t="shared" si="3"/>
        <v>3</v>
      </c>
      <c r="AA54" s="179">
        <f>SUM(AA52:AA53)</f>
        <v>9</v>
      </c>
      <c r="AB54" s="179">
        <f>Z54+AA54</f>
        <v>12</v>
      </c>
    </row>
    <row r="55" spans="1:28" s="46" customFormat="1" ht="9.9499999999999993" customHeight="1" x14ac:dyDescent="0.15"/>
    <row r="56" spans="1:28" s="51" customFormat="1" ht="13.35" customHeight="1" x14ac:dyDescent="0.3">
      <c r="A56" s="50" t="s">
        <v>80</v>
      </c>
    </row>
    <row r="57" spans="1:28" s="51" customFormat="1" ht="13.35" customHeight="1" x14ac:dyDescent="0.3">
      <c r="A57" s="319" t="s">
        <v>138</v>
      </c>
    </row>
    <row r="58" spans="1:2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8" s="51" customFormat="1" ht="13.35" customHeight="1" x14ac:dyDescent="0.3">
      <c r="A59" s="52" t="s">
        <v>81</v>
      </c>
    </row>
    <row r="60" spans="1:28" s="51" customFormat="1" ht="26.45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28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8" x14ac:dyDescent="0.3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AB62" s="46"/>
    </row>
    <row r="63" spans="1:28" x14ac:dyDescent="0.3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AB63" s="46"/>
    </row>
  </sheetData>
  <sheetProtection algorithmName="SHA-512" hashValue="WWQCH9UjR5kH7b7fdsbZYw03nUKBbsBkWB6rrc6E6r5rKFIiQlI2JojLFlLlVsChQYpGpwmeClhFpreusjcWCw==" saltValue="VKAbnfiXC4CnzbCavXEnkg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Cíntia Ricardo Reis Machado</cp:lastModifiedBy>
  <cp:lastPrinted>2026-03-09T16:30:54Z</cp:lastPrinted>
  <dcterms:created xsi:type="dcterms:W3CDTF">2012-02-27T12:23:18Z</dcterms:created>
  <dcterms:modified xsi:type="dcterms:W3CDTF">2026-05-15T16:02:37Z</dcterms:modified>
</cp:coreProperties>
</file>